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19440" windowHeight="11100" tabRatio="883" activeTab="31"/>
  </bookViews>
  <sheets>
    <sheet name="1" sheetId="35" r:id="rId1"/>
    <sheet name="2" sheetId="36" r:id="rId2"/>
    <sheet name="3" sheetId="9" r:id="rId3"/>
    <sheet name="4" sheetId="10" r:id="rId4"/>
    <sheet name="5" sheetId="11" r:id="rId5"/>
    <sheet name="6" sheetId="12" r:id="rId6"/>
    <sheet name="7" sheetId="34" r:id="rId7"/>
    <sheet name="8" sheetId="29" r:id="rId8"/>
    <sheet name="9" sheetId="13" r:id="rId9"/>
    <sheet name="10" sheetId="37" r:id="rId10"/>
    <sheet name="11" sheetId="14" r:id="rId11"/>
    <sheet name="12" sheetId="38" r:id="rId12"/>
    <sheet name="13" sheetId="39" r:id="rId13"/>
    <sheet name="14" sheetId="40" r:id="rId14"/>
    <sheet name="15" sheetId="41" r:id="rId15"/>
    <sheet name="16" sheetId="15" r:id="rId16"/>
    <sheet name="17" sheetId="42" r:id="rId17"/>
    <sheet name="18" sheetId="30" r:id="rId18"/>
    <sheet name="19" sheetId="31" r:id="rId19"/>
    <sheet name="20" sheetId="43" r:id="rId20"/>
    <sheet name="21" sheetId="44" r:id="rId21"/>
    <sheet name="22" sheetId="45" r:id="rId22"/>
    <sheet name="23" sheetId="46" r:id="rId23"/>
    <sheet name="24" sheetId="21" r:id="rId24"/>
    <sheet name="25" sheetId="22" r:id="rId25"/>
    <sheet name="26" sheetId="47" r:id="rId26"/>
    <sheet name="27" sheetId="48" r:id="rId27"/>
    <sheet name="28" sheetId="49" r:id="rId28"/>
    <sheet name="29" sheetId="32" r:id="rId29"/>
    <sheet name="30" sheetId="33" r:id="rId30"/>
    <sheet name="31" sheetId="50" r:id="rId31"/>
    <sheet name="32" sheetId="51" r:id="rId32"/>
    <sheet name="Лист1" sheetId="52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5">#REF!</definedName>
    <definedName name="_firstRow" localSheetId="26">#REF!</definedName>
    <definedName name="_firstRow" localSheetId="27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4">#REF!</definedName>
    <definedName name="_firstRow" localSheetId="6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5">#REF!</definedName>
    <definedName name="_lastColumn" localSheetId="26">#REF!</definedName>
    <definedName name="_lastColumn" localSheetId="27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4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4" hidden="1">'25'!$A$9:$BS$9</definedName>
    <definedName name="_xlnm._FilterDatabase" localSheetId="25" hidden="1">'26'!$B$1:$B$50</definedName>
    <definedName name="_xlnm._FilterDatabase" localSheetId="26" hidden="1">'27'!$B$1:$B$50</definedName>
    <definedName name="_xlnm._FilterDatabase" localSheetId="27" hidden="1">'28'!$B$1:$B$42</definedName>
    <definedName name="_xlnm._FilterDatabase" localSheetId="28" hidden="1">'29'!$B$1:$B$58</definedName>
    <definedName name="_xlnm._FilterDatabase" localSheetId="29" hidden="1">'30'!#REF!</definedName>
    <definedName name="_xlnm._FilterDatabase" localSheetId="30" hidden="1">'31'!$B$1:$B$50</definedName>
    <definedName name="_xlnm._FilterDatabase" localSheetId="31" hidden="1">'32'!$B$1:$B$50</definedName>
    <definedName name="_xlnm._FilterDatabase" localSheetId="6" hidden="1">'7'!$B$1:$B$53</definedName>
    <definedName name="_xlnm._FilterDatabase" localSheetId="7" hidden="1">'8'!$F$1:$F$141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1" hidden="1">'2'!#REF!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0">'[1]Sheet1 (3)'!#REF!</definedName>
    <definedName name="date.e" localSheetId="9">'[2]Sheet1 (3)'!#REF!</definedName>
    <definedName name="date.e" localSheetId="10">'[2]Sheet1 (3)'!#REF!</definedName>
    <definedName name="date.e" localSheetId="11">'[2]Sheet1 (3)'!#REF!</definedName>
    <definedName name="date.e" localSheetId="12">'[3]Sheet1 (3)'!#REF!</definedName>
    <definedName name="date.e" localSheetId="13">'[3]Sheet1 (3)'!#REF!</definedName>
    <definedName name="date.e" localSheetId="14">'[3]Sheet1 (3)'!#REF!</definedName>
    <definedName name="date.e" localSheetId="15">'[2]Sheet1 (3)'!#REF!</definedName>
    <definedName name="date.e" localSheetId="16">'[2]Sheet1 (3)'!#REF!</definedName>
    <definedName name="date.e" localSheetId="1">'[2]Sheet1 (3)'!#REF!</definedName>
    <definedName name="date.e" localSheetId="20">'[3]Sheet1 (3)'!#REF!</definedName>
    <definedName name="date.e" localSheetId="21">'[3]Sheet1 (3)'!#REF!</definedName>
    <definedName name="date.e" localSheetId="22">'[3]Sheet1 (3)'!#REF!</definedName>
    <definedName name="date.e" localSheetId="23">'[3]Sheet1 (3)'!#REF!</definedName>
    <definedName name="date.e" localSheetId="24">'[1]Sheet1 (3)'!#REF!</definedName>
    <definedName name="date.e" localSheetId="25">'[3]Sheet1 (3)'!#REF!</definedName>
    <definedName name="date.e" localSheetId="26">'[3]Sheet1 (3)'!#REF!</definedName>
    <definedName name="date.e" localSheetId="27">'[3]Sheet1 (3)'!#REF!</definedName>
    <definedName name="date.e" localSheetId="28">'[1]Sheet1 (3)'!#REF!</definedName>
    <definedName name="date.e" localSheetId="29">'[1]Sheet1 (3)'!#REF!</definedName>
    <definedName name="date.e" localSheetId="30">'[3]Sheet1 (3)'!#REF!</definedName>
    <definedName name="date.e" localSheetId="31">'[3]Sheet1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'[3]Sheet1 (3)'!#REF!</definedName>
    <definedName name="date.e" localSheetId="8">'[2]Sheet1 (3)'!#REF!</definedName>
    <definedName name="date.e">'[3]Sheet1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8">#REF!</definedName>
    <definedName name="date_b">#REF!</definedName>
    <definedName name="date_e" localSheetId="0">'[1]Sheet1 (2)'!#REF!</definedName>
    <definedName name="date_e" localSheetId="9">'[2]Sheet1 (2)'!#REF!</definedName>
    <definedName name="date_e" localSheetId="10">'[2]Sheet1 (2)'!#REF!</definedName>
    <definedName name="date_e" localSheetId="11">'[2]Sheet1 (2)'!#REF!</definedName>
    <definedName name="date_e" localSheetId="12">'[3]Sheet1 (2)'!#REF!</definedName>
    <definedName name="date_e" localSheetId="13">'[3]Sheet1 (2)'!#REF!</definedName>
    <definedName name="date_e" localSheetId="14">'[3]Sheet1 (2)'!#REF!</definedName>
    <definedName name="date_e" localSheetId="15">'[2]Sheet1 (2)'!#REF!</definedName>
    <definedName name="date_e" localSheetId="16">'[2]Sheet1 (2)'!#REF!</definedName>
    <definedName name="date_e" localSheetId="1">'[2]Sheet1 (2)'!#REF!</definedName>
    <definedName name="date_e" localSheetId="20">'[3]Sheet1 (2)'!#REF!</definedName>
    <definedName name="date_e" localSheetId="21">'[3]Sheet1 (2)'!#REF!</definedName>
    <definedName name="date_e" localSheetId="22">'[3]Sheet1 (2)'!#REF!</definedName>
    <definedName name="date_e" localSheetId="23">'[3]Sheet1 (2)'!#REF!</definedName>
    <definedName name="date_e" localSheetId="24">'[1]Sheet1 (2)'!#REF!</definedName>
    <definedName name="date_e" localSheetId="25">'[3]Sheet1 (2)'!#REF!</definedName>
    <definedName name="date_e" localSheetId="26">'[3]Sheet1 (2)'!#REF!</definedName>
    <definedName name="date_e" localSheetId="27">'[3]Sheet1 (2)'!#REF!</definedName>
    <definedName name="date_e" localSheetId="28">'[1]Sheet1 (2)'!#REF!</definedName>
    <definedName name="date_e" localSheetId="29">'[1]Sheet1 (2)'!#REF!</definedName>
    <definedName name="date_e" localSheetId="30">'[3]Sheet1 (2)'!#REF!</definedName>
    <definedName name="date_e" localSheetId="31">'[3]Sheet1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'[3]Sheet1 (2)'!#REF!</definedName>
    <definedName name="date_e" localSheetId="8">'[2]Sheet1 (2)'!#REF!</definedName>
    <definedName name="date_e">'[3]Sheet1 (2)'!#REF!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5">#REF!</definedName>
    <definedName name="Excel_BuiltIn_Print_Area_1" localSheetId="26">#REF!</definedName>
    <definedName name="Excel_BuiltIn_Print_Area_1" localSheetId="27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0">[4]Sheet3!$A$3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">[4]Sheet3!$A$3</definedName>
    <definedName name="hjj" localSheetId="28">[4]Sheet3!$A$3</definedName>
    <definedName name="hjj" localSheetId="29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0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5">#REF!</definedName>
    <definedName name="hl_0" localSheetId="26">#REF!</definedName>
    <definedName name="hl_0" localSheetId="27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8">#REF!</definedName>
    <definedName name="hl_0">#REF!</definedName>
    <definedName name="hn_0" localSheetId="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5">#REF!</definedName>
    <definedName name="hn_0" localSheetId="26">#REF!</definedName>
    <definedName name="hn_0" localSheetId="27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'[2]Sheet1 (2)'!#REF!</definedName>
    <definedName name="lcz" localSheetId="10">'[2]Sheet1 (2)'!#REF!</definedName>
    <definedName name="lcz" localSheetId="11">'[2]Sheet1 (2)'!#REF!</definedName>
    <definedName name="lcz" localSheetId="12">'[3]Sheet1 (2)'!#REF!</definedName>
    <definedName name="lcz" localSheetId="13">'[3]Sheet1 (2)'!#REF!</definedName>
    <definedName name="lcz" localSheetId="14">'[3]Sheet1 (2)'!#REF!</definedName>
    <definedName name="lcz" localSheetId="15">'[2]Sheet1 (2)'!#REF!</definedName>
    <definedName name="lcz" localSheetId="16">'[2]Sheet1 (2)'!#REF!</definedName>
    <definedName name="lcz" localSheetId="1">'[2]Sheet1 (2)'!#REF!</definedName>
    <definedName name="lcz" localSheetId="20">'[3]Sheet1 (2)'!#REF!</definedName>
    <definedName name="lcz" localSheetId="21">'[3]Sheet1 (2)'!#REF!</definedName>
    <definedName name="lcz" localSheetId="22">'[3]Sheet1 (2)'!#REF!</definedName>
    <definedName name="lcz" localSheetId="23">'[3]Sheet1 (2)'!#REF!</definedName>
    <definedName name="lcz" localSheetId="24">'[1]Sheet1 (2)'!#REF!</definedName>
    <definedName name="lcz" localSheetId="25">'[3]Sheet1 (2)'!#REF!</definedName>
    <definedName name="lcz" localSheetId="26">'[3]Sheet1 (2)'!#REF!</definedName>
    <definedName name="lcz" localSheetId="27">'[3]Sheet1 (2)'!#REF!</definedName>
    <definedName name="lcz" localSheetId="28">'[1]Sheet1 (2)'!#REF!</definedName>
    <definedName name="lcz" localSheetId="29">'[1]Sheet1 (2)'!#REF!</definedName>
    <definedName name="lcz" localSheetId="30">'[3]Sheet1 (2)'!#REF!</definedName>
    <definedName name="lcz" localSheetId="31">'[3]Sheet1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8">'[2]Sheet1 (2)'!#REF!</definedName>
    <definedName name="lcz">'[3]Sheet1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1" hidden="1">'2'!#REF!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5">#REF!</definedName>
    <definedName name="апр" localSheetId="26">#REF!</definedName>
    <definedName name="апр" localSheetId="27">#REF!</definedName>
    <definedName name="апр" localSheetId="30">#REF!</definedName>
    <definedName name="апр" localSheetId="31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5">#REF!</definedName>
    <definedName name="дфтф" localSheetId="26">#REF!</definedName>
    <definedName name="дфтф" localSheetId="27">#REF!</definedName>
    <definedName name="дфтф" localSheetId="30">#REF!</definedName>
    <definedName name="дфтф" localSheetId="31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'1'!$B:$B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">'2'!$A:$A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4">'25'!$A:$A</definedName>
    <definedName name="_xlnm.Print_Titles" localSheetId="25">'26'!$4:$4</definedName>
    <definedName name="_xlnm.Print_Titles" localSheetId="26">'27'!$4:$4</definedName>
    <definedName name="_xlnm.Print_Titles" localSheetId="27">'28'!$4:$4</definedName>
    <definedName name="_xlnm.Print_Titles" localSheetId="28">'29'!$5:$8</definedName>
    <definedName name="_xlnm.Print_Titles" localSheetId="29">'30'!$5:$8</definedName>
    <definedName name="_xlnm.Print_Titles" localSheetId="30">'31'!$4:$4</definedName>
    <definedName name="_xlnm.Print_Titles" localSheetId="31">'32'!$4:$4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5">#REF!</definedName>
    <definedName name="лпдаж" localSheetId="26">#REF!</definedName>
    <definedName name="лпдаж" localSheetId="27">#REF!</definedName>
    <definedName name="лпдаж" localSheetId="30">#REF!</definedName>
    <definedName name="лпдаж" localSheetId="31">#REF!</definedName>
    <definedName name="лпдаж">#REF!</definedName>
    <definedName name="_xlnm.Print_Area" localSheetId="0">'1'!$B$1:$F$13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'2'!$A$1:$E$30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'23'!$A$1:$C$141</definedName>
    <definedName name="_xlnm.Print_Area" localSheetId="23">'24'!$A$1:$E$29</definedName>
    <definedName name="_xlnm.Print_Area" localSheetId="24">'25'!$A$1:$BR$14</definedName>
    <definedName name="_xlnm.Print_Area" localSheetId="25">'26'!$A$1:$C$54</definedName>
    <definedName name="_xlnm.Print_Area" localSheetId="26">'27'!$A$1:$D$54</definedName>
    <definedName name="_xlnm.Print_Area" localSheetId="27">'28'!$A$1:$D$42</definedName>
    <definedName name="_xlnm.Print_Area" localSheetId="28">'29'!$A$1:$C$58</definedName>
    <definedName name="_xlnm.Print_Area" localSheetId="29">'30'!$A$1:$C$132</definedName>
    <definedName name="_xlnm.Print_Area" localSheetId="30">'31'!$A$1:$D$54</definedName>
    <definedName name="_xlnm.Print_Area" localSheetId="31">'32'!$A$1:$D$54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'8'!$A$1:$G$148</definedName>
    <definedName name="_xlnm.Print_Area" localSheetId="8">'9'!$A$1:$G$26</definedName>
    <definedName name="олд" localSheetId="9">'[3]Sheet1 (3)'!#REF!</definedName>
    <definedName name="олд" localSheetId="10">'[3]Sheet1 (3)'!#REF!</definedName>
    <definedName name="олд" localSheetId="11">'[3]Sheet1 (3)'!#REF!</definedName>
    <definedName name="олд" localSheetId="12">'[3]Sheet1 (3)'!#REF!</definedName>
    <definedName name="олд" localSheetId="13">'[3]Sheet1 (3)'!#REF!</definedName>
    <definedName name="олд" localSheetId="14">'[3]Sheet1 (3)'!#REF!</definedName>
    <definedName name="олд" localSheetId="15">'[3]Sheet1 (3)'!#REF!</definedName>
    <definedName name="олд" localSheetId="16">'[3]Sheet1 (3)'!#REF!</definedName>
    <definedName name="олд" localSheetId="1">'[3]Sheet1 (3)'!#REF!</definedName>
    <definedName name="олд" localSheetId="20">'[3]Sheet1 (3)'!#REF!</definedName>
    <definedName name="олд" localSheetId="21">'[3]Sheet1 (3)'!#REF!</definedName>
    <definedName name="олд" localSheetId="22">'[3]Sheet1 (3)'!#REF!</definedName>
    <definedName name="олд" localSheetId="23">'[3]Sheet1 (3)'!#REF!</definedName>
    <definedName name="олд" localSheetId="25">'[3]Sheet1 (3)'!#REF!</definedName>
    <definedName name="олд" localSheetId="26">'[3]Sheet1 (3)'!#REF!</definedName>
    <definedName name="олд" localSheetId="27">'[3]Sheet1 (3)'!#REF!</definedName>
    <definedName name="олд" localSheetId="28">'[3]Sheet1 (3)'!#REF!</definedName>
    <definedName name="олд" localSheetId="29">'[3]Sheet1 (3)'!#REF!</definedName>
    <definedName name="олд" localSheetId="30">'[3]Sheet1 (3)'!#REF!</definedName>
    <definedName name="олд" localSheetId="31">'[3]Sheet1 (3)'!#REF!</definedName>
    <definedName name="олд" localSheetId="3">'[3]Sheet1 (3)'!#REF!</definedName>
    <definedName name="олд" localSheetId="4">'[3]Sheet1 (3)'!#REF!</definedName>
    <definedName name="олд" localSheetId="5">'[3]Sheet1 (3)'!#REF!</definedName>
    <definedName name="олд" localSheetId="6">'[3]Sheet1 (3)'!#REF!</definedName>
    <definedName name="олд" localSheetId="8">'[3]Sheet1 (3)'!#REF!</definedName>
    <definedName name="олд">'[3]Sheet1 (3)'!#REF!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4">'[2]Sheet1 (2)'!#REF!</definedName>
    <definedName name="оплад" localSheetId="20">'[2]Sheet1 (2)'!#REF!</definedName>
    <definedName name="оплад" localSheetId="21">'[2]Sheet1 (2)'!#REF!</definedName>
    <definedName name="оплад" localSheetId="22">'[2]Sheet1 (2)'!#REF!</definedName>
    <definedName name="оплад" localSheetId="25">'[2]Sheet1 (2)'!#REF!</definedName>
    <definedName name="оплад" localSheetId="26">'[2]Sheet1 (2)'!#REF!</definedName>
    <definedName name="оплад" localSheetId="27">'[2]Sheet1 (2)'!#REF!</definedName>
    <definedName name="оплад" localSheetId="30">'[2]Sheet1 (2)'!#REF!</definedName>
    <definedName name="оплад" localSheetId="31">'[2]Sheet1 (2)'!#REF!</definedName>
    <definedName name="оплад" localSheetId="6">'[2]Sheet1 (2)'!#REF!</definedName>
    <definedName name="оплад">'[2]Sheet1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5">#REF!</definedName>
    <definedName name="паовжф" localSheetId="26">#REF!</definedName>
    <definedName name="паовжф" localSheetId="27">#REF!</definedName>
    <definedName name="паовжф" localSheetId="30">#REF!</definedName>
    <definedName name="паовжф" localSheetId="31">#REF!</definedName>
    <definedName name="паовжф" localSheetId="6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5">#REF!</definedName>
    <definedName name="пар" localSheetId="26">#REF!</definedName>
    <definedName name="пар" localSheetId="27">#REF!</definedName>
    <definedName name="пар" localSheetId="30">#REF!</definedName>
    <definedName name="пар" localSheetId="31">#REF!</definedName>
    <definedName name="пар" localSheetId="6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5">#REF!</definedName>
    <definedName name="плдаж" localSheetId="26">#REF!</definedName>
    <definedName name="плдаж" localSheetId="27">#REF!</definedName>
    <definedName name="плдаж" localSheetId="30">#REF!</definedName>
    <definedName name="плдаж" localSheetId="31">#REF!</definedName>
    <definedName name="плдаж" localSheetId="6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5">#REF!</definedName>
    <definedName name="плдажп" localSheetId="26">#REF!</definedName>
    <definedName name="плдажп" localSheetId="27">#REF!</definedName>
    <definedName name="плдажп" localSheetId="30">#REF!</definedName>
    <definedName name="плдажп" localSheetId="31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4">'[2]Sheet1 (3)'!#REF!</definedName>
    <definedName name="праовл" localSheetId="20">'[2]Sheet1 (3)'!#REF!</definedName>
    <definedName name="праовл" localSheetId="21">'[2]Sheet1 (3)'!#REF!</definedName>
    <definedName name="праовл" localSheetId="22">'[2]Sheet1 (3)'!#REF!</definedName>
    <definedName name="праовл" localSheetId="25">'[2]Sheet1 (3)'!#REF!</definedName>
    <definedName name="праовл" localSheetId="26">'[2]Sheet1 (3)'!#REF!</definedName>
    <definedName name="праовл" localSheetId="27">'[2]Sheet1 (3)'!#REF!</definedName>
    <definedName name="праовл" localSheetId="30">'[2]Sheet1 (3)'!#REF!</definedName>
    <definedName name="праовл" localSheetId="31">'[2]Sheet1 (3)'!#REF!</definedName>
    <definedName name="праовл">'[2]Sheet1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5">#REF!</definedName>
    <definedName name="проавлф" localSheetId="26">#REF!</definedName>
    <definedName name="проавлф" localSheetId="27">#REF!</definedName>
    <definedName name="проавлф" localSheetId="30">#REF!</definedName>
    <definedName name="проавлф" localSheetId="31">#REF!</definedName>
    <definedName name="проавлф" localSheetId="6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5">#REF!</definedName>
    <definedName name="рпа" localSheetId="26">#REF!</definedName>
    <definedName name="рпа" localSheetId="27">#REF!</definedName>
    <definedName name="рпа" localSheetId="30">#REF!</definedName>
    <definedName name="рпа" localSheetId="31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4">'[2]Sheet1 (2)'!#REF!</definedName>
    <definedName name="рррр" localSheetId="20">'[2]Sheet1 (2)'!#REF!</definedName>
    <definedName name="рррр" localSheetId="21">'[2]Sheet1 (2)'!#REF!</definedName>
    <definedName name="рррр" localSheetId="22">'[2]Sheet1 (2)'!#REF!</definedName>
    <definedName name="рррр" localSheetId="25">'[2]Sheet1 (2)'!#REF!</definedName>
    <definedName name="рррр" localSheetId="26">'[2]Sheet1 (2)'!#REF!</definedName>
    <definedName name="рррр" localSheetId="27">'[2]Sheet1 (2)'!#REF!</definedName>
    <definedName name="рррр" localSheetId="30">'[2]Sheet1 (2)'!#REF!</definedName>
    <definedName name="рррр" localSheetId="31">'[2]Sheet1 (2)'!#REF!</definedName>
    <definedName name="рррр">'[2]Sheet1 (2)'!#REF!</definedName>
    <definedName name="ррррау" localSheetId="11">'[3]Sheet1 (3)'!#REF!</definedName>
    <definedName name="ррррау" localSheetId="12">'[3]Sheet1 (3)'!#REF!</definedName>
    <definedName name="ррррау" localSheetId="13">'[3]Sheet1 (3)'!#REF!</definedName>
    <definedName name="ррррау" localSheetId="14">'[3]Sheet1 (3)'!#REF!</definedName>
    <definedName name="ррррау" localSheetId="20">'[3]Sheet1 (3)'!#REF!</definedName>
    <definedName name="ррррау" localSheetId="21">'[3]Sheet1 (3)'!#REF!</definedName>
    <definedName name="ррррау" localSheetId="22">'[3]Sheet1 (3)'!#REF!</definedName>
    <definedName name="ррррау" localSheetId="25">'[3]Sheet1 (3)'!#REF!</definedName>
    <definedName name="ррррау" localSheetId="26">'[3]Sheet1 (3)'!#REF!</definedName>
    <definedName name="ррррау" localSheetId="27">'[3]Sheet1 (3)'!#REF!</definedName>
    <definedName name="ррррау" localSheetId="30">'[3]Sheet1 (3)'!#REF!</definedName>
    <definedName name="ррррау" localSheetId="31">'[3]Sheet1 (3)'!#REF!</definedName>
    <definedName name="ррррау">'[3]Sheet1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0">[7]Sheet3!$A$2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1">[7]Sheet3!$A$2</definedName>
    <definedName name="ц" localSheetId="28">[7]Sheet3!$A$2</definedName>
    <definedName name="ц" localSheetId="29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BR10" i="22" l="1"/>
  <c r="BR11" i="22"/>
  <c r="BR12" i="22"/>
  <c r="BR13" i="22"/>
  <c r="BR14" i="22"/>
  <c r="BQ10" i="22"/>
  <c r="BQ11" i="22"/>
  <c r="BQ12" i="22"/>
  <c r="BQ13" i="22"/>
  <c r="BQ14" i="22"/>
  <c r="BP10" i="22"/>
  <c r="BP11" i="22"/>
  <c r="BP12" i="22"/>
  <c r="BP13" i="22"/>
  <c r="BP14" i="22"/>
  <c r="BO10" i="22"/>
  <c r="BO11" i="22"/>
  <c r="BO12" i="22"/>
  <c r="BO13" i="22"/>
  <c r="BO14" i="22"/>
  <c r="BN10" i="22"/>
  <c r="BN11" i="22"/>
  <c r="BN12" i="22"/>
  <c r="BN13" i="22"/>
  <c r="BN14" i="22"/>
  <c r="BM10" i="22"/>
  <c r="BM11" i="22"/>
  <c r="BM12" i="22"/>
  <c r="BM13" i="22"/>
  <c r="BM14" i="22"/>
  <c r="BL10" i="22"/>
  <c r="BL11" i="22"/>
  <c r="BL12" i="22"/>
  <c r="BL13" i="22"/>
  <c r="BL14" i="22"/>
  <c r="BK10" i="22"/>
  <c r="BK11" i="22"/>
  <c r="BK12" i="22"/>
  <c r="BK13" i="22"/>
  <c r="BK14" i="22"/>
  <c r="BJ10" i="22"/>
  <c r="BJ11" i="22"/>
  <c r="BJ12" i="22"/>
  <c r="BJ13" i="22"/>
  <c r="BJ14" i="22"/>
  <c r="BK9" i="22"/>
  <c r="BL9" i="22"/>
  <c r="BM9" i="22"/>
  <c r="BN9" i="22"/>
  <c r="BO9" i="22"/>
  <c r="BP9" i="22"/>
  <c r="BQ9" i="22"/>
  <c r="BR9" i="22"/>
  <c r="BJ9" i="22"/>
  <c r="BI10" i="22"/>
  <c r="BI11" i="22"/>
  <c r="BI12" i="22"/>
  <c r="BI13" i="22"/>
  <c r="BI14" i="22"/>
  <c r="BH10" i="22"/>
  <c r="BH11" i="22"/>
  <c r="BH12" i="22"/>
  <c r="BH13" i="22"/>
  <c r="BH14" i="22"/>
  <c r="BG10" i="22"/>
  <c r="BG11" i="22"/>
  <c r="BG12" i="22"/>
  <c r="BG13" i="22"/>
  <c r="BG14" i="22"/>
  <c r="BF10" i="22"/>
  <c r="BF11" i="22"/>
  <c r="BF12" i="22"/>
  <c r="BF13" i="22"/>
  <c r="BF14" i="22"/>
  <c r="BE10" i="22"/>
  <c r="BE11" i="22"/>
  <c r="BE12" i="22"/>
  <c r="BE13" i="22"/>
  <c r="BE14" i="22"/>
  <c r="BD10" i="22"/>
  <c r="BD11" i="22"/>
  <c r="BD12" i="22"/>
  <c r="BD13" i="22"/>
  <c r="BD14" i="22"/>
  <c r="BC10" i="22"/>
  <c r="BC11" i="22"/>
  <c r="BC12" i="22"/>
  <c r="BC13" i="22"/>
  <c r="BC14" i="22"/>
  <c r="BB10" i="22"/>
  <c r="BB11" i="22"/>
  <c r="BB12" i="22"/>
  <c r="BB13" i="22"/>
  <c r="BB14" i="22"/>
  <c r="BC9" i="22"/>
  <c r="BD9" i="22"/>
  <c r="BE9" i="22"/>
  <c r="BF9" i="22"/>
  <c r="BG9" i="22"/>
  <c r="BH9" i="22"/>
  <c r="BI9" i="22"/>
  <c r="BB9" i="22"/>
  <c r="BA10" i="22"/>
  <c r="BA11" i="22"/>
  <c r="BA12" i="22"/>
  <c r="BA13" i="22"/>
  <c r="BA14" i="22"/>
  <c r="AZ10" i="22"/>
  <c r="AZ11" i="22"/>
  <c r="AZ12" i="22"/>
  <c r="AZ13" i="22"/>
  <c r="AZ14" i="22"/>
  <c r="AY10" i="22"/>
  <c r="AY11" i="22"/>
  <c r="AY12" i="22"/>
  <c r="AY13" i="22"/>
  <c r="AY14" i="22"/>
  <c r="AX10" i="22"/>
  <c r="AX11" i="22"/>
  <c r="AX12" i="22"/>
  <c r="AX13" i="22"/>
  <c r="AX14" i="22"/>
  <c r="AY9" i="22"/>
  <c r="AZ9" i="22"/>
  <c r="BA9" i="22"/>
  <c r="AX9" i="22"/>
  <c r="AW10" i="22"/>
  <c r="AW11" i="22"/>
  <c r="AW12" i="22"/>
  <c r="AW13" i="22"/>
  <c r="AW14" i="22"/>
  <c r="AW9" i="22"/>
  <c r="AV10" i="22"/>
  <c r="AV11" i="22"/>
  <c r="AV12" i="22"/>
  <c r="AV13" i="22"/>
  <c r="AV14" i="22"/>
  <c r="AV9" i="22"/>
  <c r="AU10" i="22"/>
  <c r="AU11" i="22"/>
  <c r="AU12" i="22"/>
  <c r="AU13" i="22"/>
  <c r="AU14" i="22"/>
  <c r="AT10" i="22"/>
  <c r="AT11" i="22"/>
  <c r="AT12" i="22"/>
  <c r="AT13" i="22"/>
  <c r="AT14" i="22"/>
  <c r="AS10" i="22"/>
  <c r="AS11" i="22"/>
  <c r="AS12" i="22"/>
  <c r="AS13" i="22"/>
  <c r="AS14" i="22"/>
  <c r="AR10" i="22"/>
  <c r="AR11" i="22"/>
  <c r="AR12" i="22"/>
  <c r="AR13" i="22"/>
  <c r="AR14" i="22"/>
  <c r="AS9" i="22"/>
  <c r="AT9" i="22"/>
  <c r="AU9" i="22"/>
  <c r="AR9" i="22"/>
  <c r="AM10" i="22"/>
  <c r="AM11" i="22"/>
  <c r="AM12" i="22"/>
  <c r="AM13" i="22"/>
  <c r="AM14" i="22"/>
  <c r="AL10" i="22"/>
  <c r="AL11" i="22"/>
  <c r="AL12" i="22"/>
  <c r="AL13" i="22"/>
  <c r="AL14" i="22"/>
  <c r="AK10" i="22"/>
  <c r="AK11" i="22"/>
  <c r="AK12" i="22"/>
  <c r="AK13" i="22"/>
  <c r="AK14" i="22"/>
  <c r="AJ10" i="22"/>
  <c r="AJ11" i="22"/>
  <c r="AJ12" i="22"/>
  <c r="AJ13" i="22"/>
  <c r="AJ14" i="22"/>
  <c r="AK9" i="22"/>
  <c r="AL9" i="22"/>
  <c r="AM9" i="22"/>
  <c r="AJ9" i="22"/>
  <c r="AI10" i="22"/>
  <c r="AI11" i="22"/>
  <c r="AI12" i="22"/>
  <c r="AI13" i="22"/>
  <c r="AI14" i="22"/>
  <c r="AH10" i="22"/>
  <c r="AH11" i="22"/>
  <c r="AH12" i="22"/>
  <c r="AH13" i="22"/>
  <c r="AH14" i="22"/>
  <c r="AG10" i="22"/>
  <c r="AG11" i="22"/>
  <c r="AG12" i="22"/>
  <c r="AG13" i="22"/>
  <c r="AG14" i="22"/>
  <c r="AF10" i="22"/>
  <c r="AF11" i="22"/>
  <c r="AF12" i="22"/>
  <c r="AF13" i="22"/>
  <c r="AF14" i="22"/>
  <c r="AG9" i="22"/>
  <c r="C13" i="21" s="1"/>
  <c r="AH9" i="22"/>
  <c r="AI9" i="22"/>
  <c r="AF9" i="22"/>
  <c r="B13" i="21" s="1"/>
  <c r="E13" i="21" s="1"/>
  <c r="AE10" i="22"/>
  <c r="AE11" i="22"/>
  <c r="AE12" i="22"/>
  <c r="AE13" i="22"/>
  <c r="AE14" i="22"/>
  <c r="AD10" i="22"/>
  <c r="AD11" i="22"/>
  <c r="AD12" i="22"/>
  <c r="AD13" i="22"/>
  <c r="AD14" i="22"/>
  <c r="AC10" i="22"/>
  <c r="AC11" i="22"/>
  <c r="AC12" i="22"/>
  <c r="AC13" i="22"/>
  <c r="AC14" i="22"/>
  <c r="AB10" i="22"/>
  <c r="AB11" i="22"/>
  <c r="AB12" i="22"/>
  <c r="AB13" i="22"/>
  <c r="AB14" i="22"/>
  <c r="AC9" i="22"/>
  <c r="AD9" i="22"/>
  <c r="AE9" i="22"/>
  <c r="AB9" i="22"/>
  <c r="AA10" i="22"/>
  <c r="AA11" i="22"/>
  <c r="AA12" i="22"/>
  <c r="AA13" i="22"/>
  <c r="AA14" i="22"/>
  <c r="Z10" i="22"/>
  <c r="Z11" i="22"/>
  <c r="Z12" i="22"/>
  <c r="Z13" i="22"/>
  <c r="Z14" i="22"/>
  <c r="AA9" i="22"/>
  <c r="Z9" i="22"/>
  <c r="Y10" i="22"/>
  <c r="Y11" i="22"/>
  <c r="Y12" i="22"/>
  <c r="Y13" i="22"/>
  <c r="Y14" i="22"/>
  <c r="X10" i="22"/>
  <c r="X11" i="22"/>
  <c r="X12" i="22"/>
  <c r="X13" i="22"/>
  <c r="X14" i="22"/>
  <c r="W10" i="22"/>
  <c r="W11" i="22"/>
  <c r="W12" i="22"/>
  <c r="W13" i="22"/>
  <c r="W14" i="22"/>
  <c r="W9" i="22"/>
  <c r="X9" i="22"/>
  <c r="Y9" i="22"/>
  <c r="V10" i="22"/>
  <c r="V11" i="22"/>
  <c r="V12" i="22"/>
  <c r="V13" i="22"/>
  <c r="V14" i="22"/>
  <c r="V9" i="22"/>
  <c r="U10" i="22"/>
  <c r="U11" i="22"/>
  <c r="U12" i="22"/>
  <c r="U13" i="22"/>
  <c r="U14" i="22"/>
  <c r="T10" i="22"/>
  <c r="T11" i="22"/>
  <c r="T12" i="22"/>
  <c r="T13" i="22"/>
  <c r="T14" i="22"/>
  <c r="S10" i="22"/>
  <c r="S11" i="22"/>
  <c r="S12" i="22"/>
  <c r="S13" i="22"/>
  <c r="S14" i="22"/>
  <c r="R10" i="22"/>
  <c r="R11" i="22"/>
  <c r="R12" i="22"/>
  <c r="R13" i="22"/>
  <c r="R14" i="22"/>
  <c r="S9" i="22"/>
  <c r="T9" i="22"/>
  <c r="U9" i="22"/>
  <c r="R9" i="22"/>
  <c r="Q10" i="22"/>
  <c r="Q11" i="22"/>
  <c r="Q12" i="22"/>
  <c r="Q13" i="22"/>
  <c r="Q14" i="22"/>
  <c r="P10" i="22"/>
  <c r="P11" i="22"/>
  <c r="P12" i="22"/>
  <c r="P13" i="22"/>
  <c r="P14" i="22"/>
  <c r="O10" i="22"/>
  <c r="O11" i="22"/>
  <c r="O12" i="22"/>
  <c r="O13" i="22"/>
  <c r="O14" i="22"/>
  <c r="O9" i="22"/>
  <c r="P9" i="22"/>
  <c r="Q9" i="22"/>
  <c r="N10" i="22"/>
  <c r="N11" i="22"/>
  <c r="N12" i="22"/>
  <c r="N13" i="22"/>
  <c r="N14" i="22"/>
  <c r="N9" i="22"/>
  <c r="M10" i="22"/>
  <c r="M11" i="22"/>
  <c r="M12" i="22"/>
  <c r="M13" i="22"/>
  <c r="M14" i="22"/>
  <c r="L10" i="22"/>
  <c r="L11" i="22"/>
  <c r="L12" i="22"/>
  <c r="L13" i="22"/>
  <c r="L14" i="22"/>
  <c r="K10" i="22"/>
  <c r="K11" i="22"/>
  <c r="K12" i="22"/>
  <c r="K13" i="22"/>
  <c r="K14" i="22"/>
  <c r="K9" i="22"/>
  <c r="L9" i="22"/>
  <c r="M9" i="22"/>
  <c r="J10" i="22"/>
  <c r="J11" i="22"/>
  <c r="J12" i="22"/>
  <c r="J13" i="22"/>
  <c r="J14" i="22"/>
  <c r="J9" i="22"/>
  <c r="I10" i="22"/>
  <c r="I11" i="22"/>
  <c r="I12" i="22"/>
  <c r="I13" i="22"/>
  <c r="I14" i="22"/>
  <c r="H10" i="22"/>
  <c r="H11" i="22"/>
  <c r="H12" i="22"/>
  <c r="H13" i="22"/>
  <c r="H14" i="22"/>
  <c r="G10" i="22"/>
  <c r="G11" i="22"/>
  <c r="G12" i="22"/>
  <c r="G13" i="22"/>
  <c r="G14" i="22"/>
  <c r="F10" i="22"/>
  <c r="F11" i="22"/>
  <c r="F12" i="22"/>
  <c r="F13" i="22"/>
  <c r="F14" i="22"/>
  <c r="E10" i="22"/>
  <c r="E11" i="22"/>
  <c r="E12" i="22"/>
  <c r="E13" i="22"/>
  <c r="E14" i="22"/>
  <c r="D10" i="22"/>
  <c r="D11" i="22"/>
  <c r="D12" i="22"/>
  <c r="D13" i="22"/>
  <c r="D14" i="22"/>
  <c r="C10" i="22"/>
  <c r="C11" i="22"/>
  <c r="C12" i="22"/>
  <c r="C13" i="22"/>
  <c r="C14" i="22"/>
  <c r="B10" i="22"/>
  <c r="B11" i="22"/>
  <c r="B12" i="22"/>
  <c r="B13" i="22"/>
  <c r="B14" i="22"/>
  <c r="C9" i="22"/>
  <c r="D9" i="22"/>
  <c r="E9" i="22"/>
  <c r="F9" i="22"/>
  <c r="G9" i="22"/>
  <c r="H9" i="22"/>
  <c r="I9" i="22"/>
  <c r="B9" i="22"/>
  <c r="C15" i="21" l="1"/>
  <c r="C14" i="21"/>
  <c r="C27" i="21" l="1"/>
  <c r="C28" i="21"/>
  <c r="C26" i="21"/>
  <c r="F16" i="42" l="1"/>
  <c r="F9" i="42"/>
  <c r="F10" i="42"/>
  <c r="F11" i="42"/>
  <c r="F12" i="42"/>
  <c r="F13" i="42"/>
  <c r="F14" i="42"/>
  <c r="F15" i="42"/>
  <c r="F8" i="42"/>
  <c r="B16" i="42"/>
  <c r="B15" i="42"/>
  <c r="B9" i="42"/>
  <c r="B10" i="42"/>
  <c r="B11" i="42"/>
  <c r="B12" i="42"/>
  <c r="B13" i="42"/>
  <c r="B14" i="42"/>
  <c r="B8" i="42"/>
  <c r="F15" i="15"/>
  <c r="F8" i="15"/>
  <c r="F9" i="15"/>
  <c r="F10" i="15"/>
  <c r="F11" i="15"/>
  <c r="F12" i="15"/>
  <c r="F13" i="15"/>
  <c r="F14" i="15"/>
  <c r="F7" i="15"/>
  <c r="C15" i="15"/>
  <c r="C8" i="15"/>
  <c r="C9" i="15"/>
  <c r="C10" i="15"/>
  <c r="C11" i="15"/>
  <c r="C12" i="15"/>
  <c r="C13" i="15"/>
  <c r="C14" i="15"/>
  <c r="C7" i="15"/>
  <c r="F8" i="12"/>
  <c r="F9" i="12"/>
  <c r="F10" i="12"/>
  <c r="F11" i="12"/>
  <c r="F12" i="12"/>
  <c r="F13" i="12"/>
  <c r="F14" i="12"/>
  <c r="F15" i="12"/>
  <c r="F7" i="12"/>
  <c r="C8" i="12"/>
  <c r="C9" i="12"/>
  <c r="C10" i="12"/>
  <c r="C11" i="12"/>
  <c r="C12" i="12"/>
  <c r="C13" i="12"/>
  <c r="C14" i="12"/>
  <c r="C15" i="12"/>
  <c r="C7" i="12"/>
  <c r="D18" i="9" l="1"/>
  <c r="D17" i="9"/>
  <c r="D16" i="9"/>
  <c r="D15" i="9"/>
  <c r="D14" i="9"/>
  <c r="D13" i="9"/>
  <c r="D12" i="9"/>
  <c r="D11" i="9"/>
  <c r="D10" i="9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D10" i="35"/>
  <c r="D11" i="35"/>
  <c r="D12" i="35"/>
  <c r="D13" i="35"/>
  <c r="D9" i="35"/>
  <c r="B27" i="21" l="1"/>
  <c r="D27" i="21" l="1"/>
  <c r="E27" i="21"/>
  <c r="C10" i="35"/>
  <c r="C11" i="35"/>
  <c r="C12" i="35"/>
  <c r="C13" i="35"/>
  <c r="C9" i="35"/>
  <c r="B23" i="21" l="1"/>
  <c r="B5" i="21"/>
  <c r="C7" i="11" l="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6" i="1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7" i="10"/>
  <c r="C5" i="10" s="1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7" i="38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6" i="14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9" i="37"/>
  <c r="F6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9" i="37"/>
  <c r="B6" i="37"/>
  <c r="F5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8" i="13"/>
  <c r="C5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8" i="13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6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7" i="10"/>
  <c r="E8" i="15" l="1"/>
  <c r="E9" i="15"/>
  <c r="E10" i="15"/>
  <c r="E11" i="15"/>
  <c r="E12" i="15"/>
  <c r="E13" i="15"/>
  <c r="E14" i="15"/>
  <c r="E15" i="15"/>
  <c r="E7" i="15"/>
  <c r="B8" i="15"/>
  <c r="B9" i="15"/>
  <c r="B10" i="15"/>
  <c r="B11" i="15"/>
  <c r="B12" i="15"/>
  <c r="B13" i="15"/>
  <c r="B14" i="15"/>
  <c r="B15" i="15"/>
  <c r="B7" i="15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6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8" i="13"/>
  <c r="E5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8" i="13"/>
  <c r="B5" i="13"/>
  <c r="E8" i="12"/>
  <c r="E9" i="12"/>
  <c r="E10" i="12"/>
  <c r="E11" i="12"/>
  <c r="E12" i="12"/>
  <c r="E13" i="12"/>
  <c r="E14" i="12"/>
  <c r="E15" i="12"/>
  <c r="E7" i="12"/>
  <c r="B8" i="12"/>
  <c r="B9" i="12"/>
  <c r="B10" i="12"/>
  <c r="B11" i="12"/>
  <c r="B12" i="12"/>
  <c r="B13" i="12"/>
  <c r="B14" i="12"/>
  <c r="B15" i="12"/>
  <c r="B7" i="12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6" i="1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7" i="10"/>
  <c r="C11" i="9"/>
  <c r="C12" i="9"/>
  <c r="C13" i="9"/>
  <c r="C14" i="9"/>
  <c r="C15" i="9"/>
  <c r="C16" i="9"/>
  <c r="C17" i="9"/>
  <c r="C18" i="9"/>
  <c r="C10" i="9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12" i="36"/>
  <c r="B5" i="10" l="1"/>
  <c r="C23" i="21"/>
  <c r="C5" i="21"/>
  <c r="E23" i="21" l="1"/>
  <c r="D23" i="21"/>
  <c r="D5" i="21"/>
  <c r="E5" i="21"/>
  <c r="B15" i="21" l="1"/>
  <c r="B14" i="21"/>
  <c r="C11" i="21" l="1"/>
  <c r="B11" i="21"/>
  <c r="E11" i="21" l="1"/>
  <c r="E14" i="21" l="1"/>
  <c r="E15" i="21"/>
  <c r="D14" i="21"/>
  <c r="D15" i="21"/>
  <c r="G9" i="42"/>
  <c r="G10" i="42"/>
  <c r="G11" i="42"/>
  <c r="G12" i="42"/>
  <c r="G13" i="42"/>
  <c r="G14" i="42"/>
  <c r="G15" i="42"/>
  <c r="G16" i="42"/>
  <c r="G8" i="42"/>
  <c r="H9" i="42"/>
  <c r="H10" i="42"/>
  <c r="H11" i="42"/>
  <c r="H12" i="42"/>
  <c r="H13" i="42"/>
  <c r="H14" i="42"/>
  <c r="H15" i="42"/>
  <c r="H16" i="42"/>
  <c r="H8" i="42"/>
  <c r="D9" i="42"/>
  <c r="D10" i="42"/>
  <c r="D11" i="42"/>
  <c r="D12" i="42"/>
  <c r="D13" i="42"/>
  <c r="D14" i="42"/>
  <c r="D15" i="42"/>
  <c r="D16" i="42"/>
  <c r="D8" i="42"/>
  <c r="C9" i="42"/>
  <c r="C10" i="42"/>
  <c r="C11" i="42"/>
  <c r="C12" i="42"/>
  <c r="C13" i="42"/>
  <c r="C14" i="42"/>
  <c r="C15" i="42"/>
  <c r="C16" i="42"/>
  <c r="C8" i="42"/>
  <c r="E8" i="42" s="1"/>
  <c r="F6" i="42"/>
  <c r="B6" i="42"/>
  <c r="I8" i="42"/>
  <c r="G7" i="38"/>
  <c r="I7" i="38" s="1"/>
  <c r="G8" i="38"/>
  <c r="I8" i="38" s="1"/>
  <c r="G9" i="38"/>
  <c r="I9" i="38" s="1"/>
  <c r="G10" i="38"/>
  <c r="I10" i="38" s="1"/>
  <c r="G11" i="38"/>
  <c r="I11" i="38" s="1"/>
  <c r="G12" i="38"/>
  <c r="I12" i="38" s="1"/>
  <c r="G13" i="38"/>
  <c r="I13" i="38" s="1"/>
  <c r="G14" i="38"/>
  <c r="I14" i="38" s="1"/>
  <c r="G15" i="38"/>
  <c r="I15" i="38" s="1"/>
  <c r="G16" i="38"/>
  <c r="I16" i="38" s="1"/>
  <c r="G17" i="38"/>
  <c r="I17" i="38" s="1"/>
  <c r="G18" i="38"/>
  <c r="I18" i="38" s="1"/>
  <c r="G19" i="38"/>
  <c r="I19" i="38" s="1"/>
  <c r="G20" i="38"/>
  <c r="I20" i="38" s="1"/>
  <c r="G21" i="38"/>
  <c r="I21" i="38" s="1"/>
  <c r="G22" i="38"/>
  <c r="I22" i="38" s="1"/>
  <c r="G23" i="38"/>
  <c r="I23" i="38" s="1"/>
  <c r="G24" i="38"/>
  <c r="I24" i="38" s="1"/>
  <c r="G25" i="38"/>
  <c r="I25" i="38" s="1"/>
  <c r="G26" i="38"/>
  <c r="I26" i="38" s="1"/>
  <c r="G27" i="38"/>
  <c r="I27" i="38" s="1"/>
  <c r="G28" i="38"/>
  <c r="I28" i="38" s="1"/>
  <c r="G29" i="38"/>
  <c r="G30" i="38"/>
  <c r="I30" i="38" s="1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7" i="38"/>
  <c r="I29" i="38"/>
  <c r="F6" i="38"/>
  <c r="C7" i="38"/>
  <c r="E7" i="38" s="1"/>
  <c r="C8" i="38"/>
  <c r="E8" i="38" s="1"/>
  <c r="C9" i="38"/>
  <c r="E9" i="38" s="1"/>
  <c r="C10" i="38"/>
  <c r="E10" i="38" s="1"/>
  <c r="C11" i="38"/>
  <c r="E11" i="38" s="1"/>
  <c r="C12" i="38"/>
  <c r="E12" i="38" s="1"/>
  <c r="C13" i="38"/>
  <c r="E13" i="38" s="1"/>
  <c r="C14" i="38"/>
  <c r="E14" i="38" s="1"/>
  <c r="C15" i="38"/>
  <c r="E15" i="38" s="1"/>
  <c r="C16" i="38"/>
  <c r="E16" i="38" s="1"/>
  <c r="C17" i="38"/>
  <c r="E17" i="38" s="1"/>
  <c r="C18" i="38"/>
  <c r="E18" i="38" s="1"/>
  <c r="C19" i="38"/>
  <c r="E19" i="38" s="1"/>
  <c r="C20" i="38"/>
  <c r="E20" i="38" s="1"/>
  <c r="C21" i="38"/>
  <c r="E21" i="38" s="1"/>
  <c r="C22" i="38"/>
  <c r="E22" i="38" s="1"/>
  <c r="C23" i="38"/>
  <c r="E23" i="38" s="1"/>
  <c r="C24" i="38"/>
  <c r="E24" i="38" s="1"/>
  <c r="C25" i="38"/>
  <c r="E25" i="38" s="1"/>
  <c r="C26" i="38"/>
  <c r="E26" i="38" s="1"/>
  <c r="C27" i="38"/>
  <c r="E27" i="38" s="1"/>
  <c r="C28" i="38"/>
  <c r="E28" i="38" s="1"/>
  <c r="C29" i="38"/>
  <c r="E29" i="38" s="1"/>
  <c r="C30" i="38"/>
  <c r="E30" i="38" s="1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7" i="38"/>
  <c r="B6" i="38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9" i="37"/>
  <c r="D6" i="37"/>
  <c r="C10" i="37"/>
  <c r="E10" i="37" s="1"/>
  <c r="C11" i="37"/>
  <c r="C12" i="37"/>
  <c r="E12" i="37" s="1"/>
  <c r="C13" i="37"/>
  <c r="E13" i="37" s="1"/>
  <c r="C14" i="37"/>
  <c r="E14" i="37" s="1"/>
  <c r="C15" i="37"/>
  <c r="E15" i="37" s="1"/>
  <c r="C16" i="37"/>
  <c r="E16" i="37" s="1"/>
  <c r="C17" i="37"/>
  <c r="E17" i="37" s="1"/>
  <c r="C18" i="37"/>
  <c r="E18" i="37" s="1"/>
  <c r="C19" i="37"/>
  <c r="E19" i="37" s="1"/>
  <c r="C20" i="37"/>
  <c r="E20" i="37" s="1"/>
  <c r="C21" i="37"/>
  <c r="E21" i="37" s="1"/>
  <c r="C22" i="37"/>
  <c r="E22" i="37" s="1"/>
  <c r="C23" i="37"/>
  <c r="E23" i="37" s="1"/>
  <c r="C24" i="37"/>
  <c r="E24" i="37" s="1"/>
  <c r="C25" i="37"/>
  <c r="E25" i="37" s="1"/>
  <c r="C26" i="37"/>
  <c r="E26" i="37" s="1"/>
  <c r="C27" i="37"/>
  <c r="E27" i="37" s="1"/>
  <c r="C9" i="37"/>
  <c r="E9" i="37" s="1"/>
  <c r="C6" i="37"/>
  <c r="E6" i="37" s="1"/>
  <c r="G10" i="37"/>
  <c r="I10" i="37" s="1"/>
  <c r="G11" i="37"/>
  <c r="I11" i="37" s="1"/>
  <c r="G12" i="37"/>
  <c r="I12" i="37" s="1"/>
  <c r="G13" i="37"/>
  <c r="I13" i="37" s="1"/>
  <c r="G14" i="37"/>
  <c r="I14" i="37" s="1"/>
  <c r="G15" i="37"/>
  <c r="I15" i="37" s="1"/>
  <c r="G16" i="37"/>
  <c r="I16" i="37" s="1"/>
  <c r="G17" i="37"/>
  <c r="I17" i="37" s="1"/>
  <c r="G18" i="37"/>
  <c r="I18" i="37" s="1"/>
  <c r="G19" i="37"/>
  <c r="I19" i="37" s="1"/>
  <c r="G20" i="37"/>
  <c r="I20" i="37" s="1"/>
  <c r="G21" i="37"/>
  <c r="I21" i="37" s="1"/>
  <c r="G22" i="37"/>
  <c r="I22" i="37" s="1"/>
  <c r="G23" i="37"/>
  <c r="I23" i="37" s="1"/>
  <c r="G24" i="37"/>
  <c r="I24" i="37" s="1"/>
  <c r="G25" i="37"/>
  <c r="I25" i="37" s="1"/>
  <c r="G26" i="37"/>
  <c r="I26" i="37" s="1"/>
  <c r="G27" i="37"/>
  <c r="I27" i="37" s="1"/>
  <c r="G9" i="37"/>
  <c r="I9" i="37" s="1"/>
  <c r="G6" i="37"/>
  <c r="I6" i="37" s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9" i="37"/>
  <c r="H6" i="37"/>
  <c r="F7" i="37"/>
  <c r="E11" i="37"/>
  <c r="B7" i="37"/>
  <c r="D6" i="42" l="1"/>
  <c r="D7" i="37"/>
  <c r="H6" i="42"/>
  <c r="H7" i="37"/>
  <c r="H6" i="38"/>
  <c r="D6" i="38"/>
  <c r="C29" i="21" l="1"/>
  <c r="B29" i="21"/>
  <c r="C25" i="21"/>
  <c r="B25" i="21"/>
  <c r="C24" i="21"/>
  <c r="B24" i="21"/>
  <c r="C18" i="21"/>
  <c r="B18" i="21"/>
  <c r="C17" i="21"/>
  <c r="B17" i="21"/>
  <c r="C16" i="21"/>
  <c r="B16" i="21"/>
  <c r="C12" i="21"/>
  <c r="B12" i="21"/>
  <c r="C10" i="21"/>
  <c r="B10" i="21"/>
  <c r="C9" i="21"/>
  <c r="B9" i="21"/>
  <c r="C8" i="21"/>
  <c r="B8" i="21"/>
  <c r="C7" i="21"/>
  <c r="B7" i="21"/>
  <c r="C6" i="21"/>
  <c r="B6" i="21"/>
  <c r="D10" i="21" l="1"/>
  <c r="E6" i="21" l="1"/>
  <c r="E7" i="21"/>
  <c r="E8" i="21"/>
  <c r="E9" i="21"/>
  <c r="E10" i="21"/>
  <c r="E12" i="21"/>
  <c r="E16" i="21"/>
  <c r="E17" i="21"/>
  <c r="E18" i="21"/>
  <c r="D6" i="21"/>
  <c r="D7" i="21"/>
  <c r="D8" i="21"/>
  <c r="D9" i="21"/>
  <c r="D12" i="21"/>
  <c r="D16" i="21"/>
  <c r="D17" i="21"/>
  <c r="D18" i="21"/>
  <c r="F5" i="15"/>
  <c r="G6" i="42" s="1"/>
  <c r="I6" i="42" s="1"/>
  <c r="E5" i="15"/>
  <c r="C5" i="15"/>
  <c r="C6" i="42" s="1"/>
  <c r="E6" i="42" s="1"/>
  <c r="B5" i="15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8" i="13"/>
  <c r="E6" i="13"/>
  <c r="B6" i="13"/>
  <c r="G8" i="12"/>
  <c r="G9" i="12"/>
  <c r="G10" i="12"/>
  <c r="G11" i="12"/>
  <c r="G12" i="12"/>
  <c r="G13" i="12"/>
  <c r="G14" i="12"/>
  <c r="G15" i="12"/>
  <c r="G7" i="12"/>
  <c r="D8" i="12"/>
  <c r="D9" i="12"/>
  <c r="D10" i="12"/>
  <c r="D11" i="12"/>
  <c r="D12" i="12"/>
  <c r="D13" i="12"/>
  <c r="D14" i="12"/>
  <c r="D15" i="12"/>
  <c r="D7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7" i="11"/>
  <c r="G8" i="11"/>
  <c r="G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6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7" i="10"/>
  <c r="E11" i="9"/>
  <c r="E12" i="9"/>
  <c r="E13" i="9"/>
  <c r="E14" i="9"/>
  <c r="E15" i="9"/>
  <c r="E16" i="9"/>
  <c r="E17" i="9"/>
  <c r="E18" i="9"/>
  <c r="E10" i="9"/>
  <c r="C8" i="9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12" i="36"/>
  <c r="E10" i="35"/>
  <c r="E11" i="35"/>
  <c r="E12" i="35"/>
  <c r="E13" i="35"/>
  <c r="E9" i="35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C10" i="36"/>
  <c r="B10" i="36"/>
  <c r="F13" i="35"/>
  <c r="F12" i="35"/>
  <c r="F11" i="35"/>
  <c r="F10" i="35"/>
  <c r="F9" i="35"/>
  <c r="D8" i="35"/>
  <c r="C8" i="35"/>
  <c r="E8" i="35" l="1"/>
  <c r="D10" i="36"/>
  <c r="E10" i="36"/>
  <c r="F8" i="35"/>
  <c r="D29" i="21"/>
  <c r="E25" i="21"/>
  <c r="D25" i="21"/>
  <c r="E24" i="21"/>
  <c r="D24" i="21"/>
  <c r="E5" i="11" l="1"/>
  <c r="B5" i="11"/>
  <c r="F5" i="11"/>
  <c r="C5" i="11"/>
  <c r="F5" i="14"/>
  <c r="G6" i="38" s="1"/>
  <c r="I6" i="38" s="1"/>
  <c r="E5" i="14"/>
  <c r="C5" i="14"/>
  <c r="C6" i="38" s="1"/>
  <c r="E6" i="38" s="1"/>
  <c r="B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G5" i="14" l="1"/>
  <c r="D5" i="14"/>
  <c r="G15" i="15"/>
  <c r="G14" i="15"/>
  <c r="G13" i="15"/>
  <c r="G12" i="15"/>
  <c r="G11" i="15"/>
  <c r="G10" i="15"/>
  <c r="G9" i="15"/>
  <c r="G8" i="15"/>
  <c r="G7" i="15"/>
  <c r="G5" i="15"/>
  <c r="D15" i="15"/>
  <c r="D14" i="15"/>
  <c r="D13" i="15"/>
  <c r="D12" i="15"/>
  <c r="D11" i="15"/>
  <c r="D10" i="15"/>
  <c r="D9" i="15"/>
  <c r="D8" i="15"/>
  <c r="D7" i="15"/>
  <c r="D5" i="15"/>
  <c r="G5" i="13"/>
  <c r="D5" i="13"/>
  <c r="F6" i="13"/>
  <c r="C6" i="13"/>
  <c r="F5" i="12"/>
  <c r="E5" i="12"/>
  <c r="C5" i="12"/>
  <c r="B5" i="12"/>
  <c r="G5" i="11"/>
  <c r="D6" i="13" l="1"/>
  <c r="C7" i="37"/>
  <c r="E7" i="37" s="1"/>
  <c r="G6" i="13"/>
  <c r="G7" i="37"/>
  <c r="I7" i="37" s="1"/>
  <c r="G5" i="12"/>
  <c r="D5" i="12"/>
  <c r="D5" i="11"/>
  <c r="F5" i="10" l="1"/>
  <c r="D5" i="10"/>
  <c r="E5" i="10"/>
  <c r="F18" i="9"/>
  <c r="F17" i="9"/>
  <c r="F16" i="9"/>
  <c r="F15" i="9"/>
  <c r="F14" i="9"/>
  <c r="F13" i="9"/>
  <c r="F12" i="9"/>
  <c r="F11" i="9"/>
  <c r="F10" i="9"/>
  <c r="D8" i="9"/>
  <c r="F8" i="9" s="1"/>
  <c r="G5" i="10" l="1"/>
  <c r="E8" i="9"/>
</calcChain>
</file>

<file path=xl/sharedStrings.xml><?xml version="1.0" encoding="utf-8"?>
<sst xmlns="http://schemas.openxmlformats.org/spreadsheetml/2006/main" count="1947" uniqueCount="594">
  <si>
    <t>Показник</t>
  </si>
  <si>
    <t>зміна значення</t>
  </si>
  <si>
    <t>%</t>
  </si>
  <si>
    <t>Станом на дату:</t>
  </si>
  <si>
    <t>Середній розмір заробітної плати у вакансіях, грн.</t>
  </si>
  <si>
    <t>Продовження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</si>
  <si>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</si>
  <si>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</si>
  <si>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</si>
  <si>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</si>
  <si>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</si>
  <si>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</si>
  <si>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</si>
  <si>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</si>
  <si>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з них, отримують допомогу по безробіттю, осіб</t>
  </si>
  <si>
    <t>у порівнянні з минулим роком</t>
  </si>
  <si>
    <t>Усього</t>
  </si>
  <si>
    <t xml:space="preserve"> + (-)</t>
  </si>
  <si>
    <t>на початок 2020 року</t>
  </si>
  <si>
    <t>на початок 2019 року</t>
  </si>
  <si>
    <t>А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</si>
  <si>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</si>
  <si>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</si>
  <si>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</si>
  <si>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</si>
  <si>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</si>
  <si>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</si>
  <si>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</si>
  <si>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</si>
  <si>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</si>
  <si>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</si>
  <si>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</si>
  <si>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</si>
  <si>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</si>
  <si>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</si>
  <si>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</si>
  <si>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</si>
  <si>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</si>
  <si>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</si>
  <si>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</si>
  <si>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</si>
  <si>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</si>
  <si>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</si>
  <si>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</si>
  <si>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</si>
  <si>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</si>
  <si>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</si>
  <si>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</si>
  <si>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</si>
  <si>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</si>
  <si>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</si>
  <si>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</si>
  <si>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</si>
  <si>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</si>
  <si>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</si>
  <si>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</si>
  <si>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</si>
  <si>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</si>
  <si>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</si>
  <si>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</si>
  <si>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</si>
  <si>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</si>
  <si>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</si>
  <si>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</si>
  <si>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</si>
  <si>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</si>
  <si>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</si>
  <si>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</si>
  <si>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</si>
  <si>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</si>
  <si>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</si>
  <si>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</si>
  <si>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</si>
  <si>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</si>
  <si>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</si>
  <si>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</si>
  <si>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</si>
  <si>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</si>
  <si>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</si>
  <si>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</si>
  <si>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</si>
  <si>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</si>
  <si>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</si>
  <si>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</si>
  <si>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</si>
  <si>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</si>
  <si>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</si>
  <si>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</si>
  <si>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</si>
  <si>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</si>
  <si>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</si>
  <si>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</si>
  <si>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</si>
  <si>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</si>
  <si>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</si>
  <si>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</si>
  <si>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</si>
  <si>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</si>
  <si>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</si>
  <si>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</si>
  <si>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</si>
  <si>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</si>
  <si>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</si>
  <si>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</si>
  <si>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</si>
  <si>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</si>
  <si>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</si>
  <si>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</si>
  <si>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</si>
  <si>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</si>
  <si>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</si>
  <si>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</si>
  <si>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</si>
  <si>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</si>
  <si>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</si>
  <si>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</si>
  <si>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</si>
  <si>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</si>
  <si>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</si>
  <si>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</si>
  <si>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вчитель закладу загальної середньої освіти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</si>
  <si>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</si>
  <si>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</si>
  <si>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</si>
  <si>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</si>
  <si>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</si>
  <si>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</si>
  <si>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</si>
  <si>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</si>
  <si>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</si>
  <si>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</si>
  <si>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</si>
  <si>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</si>
  <si>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</si>
  <si>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</si>
  <si>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опалювач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</si>
  <si>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</si>
  <si>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</si>
  <si>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</si>
  <si>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</si>
  <si>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слюсар з ремонту колісних транспортних засобів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</si>
  <si>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</si>
  <si>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</si>
  <si>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</si>
  <si>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</si>
  <si>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</si>
  <si>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</si>
  <si>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</si>
  <si>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</si>
  <si>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</si>
  <si>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</si>
  <si>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менеджер (управитель)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</si>
  <si>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</si>
  <si>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</si>
  <si>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</si>
  <si>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директор (начальник, інший керівник) підприємства</t>
  </si>
  <si>
    <t xml:space="preserve"> керуючий магазином</t>
  </si>
  <si>
    <t xml:space="preserve"> юрисконсульт</t>
  </si>
  <si>
    <t xml:space="preserve"> інженер з охорони праці</t>
  </si>
  <si>
    <t xml:space="preserve"> вчитель початкових класів закладу загальної середньої освіти</t>
  </si>
  <si>
    <t xml:space="preserve"> агроном</t>
  </si>
  <si>
    <t xml:space="preserve"> юрист</t>
  </si>
  <si>
    <t xml:space="preserve"> механік</t>
  </si>
  <si>
    <t xml:space="preserve"> представник торговельний</t>
  </si>
  <si>
    <t xml:space="preserve"> інспектор з кадрів</t>
  </si>
  <si>
    <t xml:space="preserve"> диспетчер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</si>
  <si>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</si>
  <si>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</si>
  <si>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</si>
  <si>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</si>
  <si>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</si>
  <si>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</si>
  <si>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соціальний робітник</t>
  </si>
  <si>
    <t xml:space="preserve"> перукар (перукар - модельєр)</t>
  </si>
  <si>
    <t xml:space="preserve"> покоївка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</si>
  <si>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</si>
  <si>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</si>
  <si>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</si>
  <si>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</si>
  <si>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</si>
  <si>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робітник з догляду за тваринами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</si>
  <si>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</si>
  <si>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</si>
  <si>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</si>
  <si>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</si>
  <si>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 xml:space="preserve"> верстатник деревообробних верстатів</t>
  </si>
  <si>
    <t xml:space="preserve"> маляр</t>
  </si>
  <si>
    <t xml:space="preserve"> слюсар з механоскладальних робіт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</si>
  <si>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</si>
  <si>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</si>
  <si>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</si>
  <si>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</si>
  <si>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 xml:space="preserve"> вагар</t>
  </si>
  <si>
    <t xml:space="preserve"> дорожній робітник.</t>
  </si>
  <si>
    <t>Зняті</t>
  </si>
  <si>
    <t>Працевлаштування безробітних (в т.ч. самос, за направ, ЦПХ)</t>
  </si>
  <si>
    <t xml:space="preserve"> начальник відділу</t>
  </si>
  <si>
    <t xml:space="preserve"> обліковець</t>
  </si>
  <si>
    <t xml:space="preserve"> робітник на лісокультурних (лісогосподарських) роботах</t>
  </si>
  <si>
    <t>Професії, по яких чисельність безробітних є найбільшою</t>
  </si>
  <si>
    <t xml:space="preserve"> тракторист-машиніст сільськогосподарського (лісогосподарського) виробництва</t>
  </si>
  <si>
    <t xml:space="preserve"> командир відділення</t>
  </si>
  <si>
    <t xml:space="preserve"> технік-лаборант</t>
  </si>
  <si>
    <t xml:space="preserve"> кондитер</t>
  </si>
  <si>
    <t xml:space="preserve"> апаратник оброблення зерна</t>
  </si>
  <si>
    <t xml:space="preserve"> лаборант хімічного аналізу</t>
  </si>
  <si>
    <t xml:space="preserve"> мийник посуду</t>
  </si>
  <si>
    <t xml:space="preserve"> приймальник товарів</t>
  </si>
  <si>
    <t>Б</t>
  </si>
  <si>
    <t xml:space="preserve"> бетоняр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</si>
  <si>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</si>
  <si>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</si>
  <si>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Чернігівська область</t>
  </si>
  <si>
    <t xml:space="preserve">Інформація щодо запланованого
масового вивільнення працівників </t>
  </si>
  <si>
    <t>+  (-)</t>
  </si>
  <si>
    <t>1</t>
  </si>
  <si>
    <t>2</t>
  </si>
  <si>
    <t>4</t>
  </si>
  <si>
    <t>Всього</t>
  </si>
  <si>
    <t>Інформація щодо запланованого масового вивільнення працівників</t>
  </si>
  <si>
    <t xml:space="preserve">Показники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</si>
  <si>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</si>
  <si>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</si>
  <si>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</si>
  <si>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</si>
  <si>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</si>
  <si>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</si>
  <si>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</si>
  <si>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</si>
  <si>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</si>
  <si>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</si>
  <si>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</si>
  <si>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</si>
  <si>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</si>
  <si>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</si>
  <si>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</si>
  <si>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</si>
  <si>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</si>
  <si>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</si>
  <si>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</si>
  <si>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Кількість вакансій, зареєстрованих в Чернігівській обласній службі зайнятості</t>
  </si>
  <si>
    <t xml:space="preserve">Показники діяльності Чернігівської обласної служби зайнятості </t>
  </si>
  <si>
    <t>Надання послуг Чернігівською обласною службою зайнятості</t>
  </si>
  <si>
    <t>Всього по області</t>
  </si>
  <si>
    <t xml:space="preserve"> слюсар з експлуатації та ремонту газового устаткування</t>
  </si>
  <si>
    <t xml:space="preserve"> інспектор кредитний</t>
  </si>
  <si>
    <t xml:space="preserve"> лісник</t>
  </si>
  <si>
    <t xml:space="preserve"> вальник лісу</t>
  </si>
  <si>
    <t xml:space="preserve"> свинар</t>
  </si>
  <si>
    <t xml:space="preserve"> столяр</t>
  </si>
  <si>
    <t xml:space="preserve"> оператор інформаційно-комунікаційних мереж</t>
  </si>
  <si>
    <t xml:space="preserve"> стрілець</t>
  </si>
  <si>
    <t xml:space="preserve"> помічник члена комісії</t>
  </si>
  <si>
    <t xml:space="preserve"> бібліотекар</t>
  </si>
  <si>
    <t xml:space="preserve"> комплектувальник товарів</t>
  </si>
  <si>
    <t xml:space="preserve"> приймальник молочної продукції</t>
  </si>
  <si>
    <t xml:space="preserve"> сортувальник матеріалів та виробів з деревини</t>
  </si>
  <si>
    <t xml:space="preserve"> лаборант хіміко-бактеріологічного аналізу</t>
  </si>
  <si>
    <t>Кількість осіб, які мали статус безробітного, за статтю</t>
  </si>
  <si>
    <t>осіб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</si>
  <si>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</si>
  <si>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</si>
  <si>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</si>
  <si>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</si>
  <si>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</si>
  <si>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</si>
  <si>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</si>
  <si>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</si>
  <si>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</si>
  <si>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</si>
  <si>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</si>
  <si>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</si>
  <si>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</si>
  <si>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</si>
  <si>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</si>
  <si>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</si>
  <si>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</si>
  <si>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</si>
  <si>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</si>
  <si>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</si>
  <si>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Перероблення молока, виробництво масла та сиру</t>
  </si>
  <si>
    <t>Вища освіта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</si>
  <si>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</si>
  <si>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</si>
  <si>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</si>
  <si>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</si>
  <si>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</si>
  <si>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 xml:space="preserve">Загальна середня освіта </t>
  </si>
  <si>
    <t>Комплексне обслуговування об'єктів</t>
  </si>
  <si>
    <t>Допоміжна діяльність у рослинництві</t>
  </si>
  <si>
    <t>Виробництво цегли, черепиці та інших будівельних виробів із випаленої глини</t>
  </si>
  <si>
    <t>Лісівництво та інша діяльність у лісовому господарстві</t>
  </si>
  <si>
    <t xml:space="preserve">Роздрібна торгівля пальним </t>
  </si>
  <si>
    <t>Лісопильне та стругальне виробництво</t>
  </si>
  <si>
    <t>Роздрібна торгівля фармацевтичними товарами в спеціалізованих магазинах</t>
  </si>
  <si>
    <t>Постачання інших готових страв</t>
  </si>
  <si>
    <t>Пасажирський наземний транспорт міського та приміського сполучення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</si>
  <si>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</si>
  <si>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</si>
  <si>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</si>
  <si>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Змішане сільське господарство</t>
  </si>
  <si>
    <t>Розведення великої рогатої худоби молочних порід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</si>
  <si>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</si>
  <si>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Виробництво взуття</t>
  </si>
  <si>
    <t>Роздрібна торгівля з лотків і на ринках харчовими продуктами, напоями та тютюновими виробами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</si>
  <si>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</si>
  <si>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Постачання пари, гарячої води та кондиційованого повітря</t>
  </si>
  <si>
    <t>Виробництво олії та тваринних жирів</t>
  </si>
  <si>
    <t>Надання допоміжних послуг у лісовому господарстві</t>
  </si>
  <si>
    <t>Розподілення електроенергії</t>
  </si>
  <si>
    <t>Розподілення газоподібного палива через місцеві (локальні) трубопроводи</t>
  </si>
  <si>
    <t>Лісозаготівлі</t>
  </si>
  <si>
    <t>Оптова торгівля іншими товарами господарського призначення</t>
  </si>
  <si>
    <t>Збирання безпечних відходів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</si>
  <si>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</si>
  <si>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</si>
  <si>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</si>
  <si>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 xml:space="preserve"> товарознавець</t>
  </si>
  <si>
    <t>Професії, по яких чисельність безробітних чоловіків є найбільшою</t>
  </si>
  <si>
    <t xml:space="preserve"> муляр</t>
  </si>
  <si>
    <t xml:space="preserve"> майстер</t>
  </si>
  <si>
    <t>Професії, по яких чисельність безробітних чоловіків                       є найбільшою</t>
  </si>
  <si>
    <t xml:space="preserve"> охоронець</t>
  </si>
  <si>
    <t xml:space="preserve"> контролер на контрольно-пропускному пункті</t>
  </si>
  <si>
    <t xml:space="preserve"> кур'єр</t>
  </si>
  <si>
    <t xml:space="preserve"> оператор із штучного осіменіння тварин та птиці</t>
  </si>
  <si>
    <t>Всього отримали роботу (у т.ч. до набуття статусу безробітного),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</si>
  <si>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осіб</t>
    </r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</si>
  <si>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</si>
  <si>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</si>
  <si>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</si>
  <si>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</si>
  <si>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 одиниць</t>
  </si>
  <si>
    <t>Кількість осіб, охоплених профорієнтаційними послугами, тис. осіб</t>
  </si>
  <si>
    <t xml:space="preserve">    з них, Безробітних, осіб</t>
  </si>
  <si>
    <t>Дошкільна освіта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</si>
  <si>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</si>
  <si>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</si>
  <si>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</si>
  <si>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</si>
  <si>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</si>
  <si>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</si>
  <si>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 xml:space="preserve"> заступник начальника відділу</t>
  </si>
  <si>
    <t xml:space="preserve"> + (-)                       осіб</t>
  </si>
  <si>
    <t xml:space="preserve"> + (-)                            осіб</t>
  </si>
  <si>
    <t xml:space="preserve"> продавець (з лотка, на ринку)</t>
  </si>
  <si>
    <t>Інша допоміжна діяльність у сфері транспорту</t>
  </si>
  <si>
    <t>Всього отримали ваучер на навчання, осіб</t>
  </si>
  <si>
    <t>Кількість виданих ваучерів</t>
  </si>
  <si>
    <t>"Виробництво сухарів і сухого печивA</t>
  </si>
  <si>
    <t>Всього отримували послуги, осіб</t>
  </si>
  <si>
    <t xml:space="preserve"> з них, мали статус безробітного, осіб</t>
  </si>
  <si>
    <t>Всього отримують послуги на кінець періоду *, осіб</t>
  </si>
  <si>
    <t>з них, мають статус безробітного                                       на кінець періоду, осіб</t>
  </si>
  <si>
    <t xml:space="preserve"> фельдшер</t>
  </si>
  <si>
    <t xml:space="preserve"> лікар ветеринарної медицини</t>
  </si>
  <si>
    <t xml:space="preserve"> інженер-конструктор</t>
  </si>
  <si>
    <t xml:space="preserve"> оператор верстатів з програмним керуванням</t>
  </si>
  <si>
    <t xml:space="preserve"> вихователь закладу дошкільної освіти</t>
  </si>
  <si>
    <t xml:space="preserve"> фармацевт</t>
  </si>
  <si>
    <t xml:space="preserve"> фельдшер ветеринарної медицини</t>
  </si>
  <si>
    <t>Діяльність у сфері обов'язкового  соціального страхування</t>
  </si>
  <si>
    <t>Всього отримували послуги *, осіб</t>
  </si>
  <si>
    <t xml:space="preserve"> молодша медична сестра (молодший медичний брат) з догляду за хворими</t>
  </si>
  <si>
    <t xml:space="preserve"> укладальник пиломатеріалів, деталей та виробів з деревини</t>
  </si>
  <si>
    <t>Виробництво іншого верхнього одягу</t>
  </si>
  <si>
    <t>Виробництво кузовів для автотранспортних засобів, причепів і напівпричепів</t>
  </si>
  <si>
    <t xml:space="preserve"> менеджер (управитель) з постачання</t>
  </si>
  <si>
    <t>Оптова торгівля твердим, рідким, газоподібним паливом і подібними продуктами</t>
  </si>
  <si>
    <t xml:space="preserve"> оператор мотального устаткування</t>
  </si>
  <si>
    <t xml:space="preserve"> адміністратор (господар) залу</t>
  </si>
  <si>
    <t xml:space="preserve"> контролер газового господарства</t>
  </si>
  <si>
    <t xml:space="preserve"> менеджер (управитель) із надання кредитів</t>
  </si>
  <si>
    <t xml:space="preserve"> машиніст із прання та ремонту спецодягу</t>
  </si>
  <si>
    <t xml:space="preserve"> асистент вчителя</t>
  </si>
  <si>
    <t>Виробництво зброї та боєприпасів</t>
  </si>
  <si>
    <t xml:space="preserve"> </t>
  </si>
  <si>
    <t xml:space="preserve"> молодша медична сестра (молодший медичний брат) </t>
  </si>
  <si>
    <t xml:space="preserve"> касир квитковий</t>
  </si>
  <si>
    <t xml:space="preserve"> кравець</t>
  </si>
  <si>
    <t xml:space="preserve"> штукатур</t>
  </si>
  <si>
    <t xml:space="preserve"> сестра медична </t>
  </si>
  <si>
    <t xml:space="preserve"> виконавець робіт</t>
  </si>
  <si>
    <t xml:space="preserve"> головний механік</t>
  </si>
  <si>
    <t xml:space="preserve"> технік</t>
  </si>
  <si>
    <t xml:space="preserve"> фрезерувальник</t>
  </si>
  <si>
    <t xml:space="preserve"> складальник верху взуття</t>
  </si>
  <si>
    <t xml:space="preserve"> службовець на складі (комірник)</t>
  </si>
  <si>
    <t xml:space="preserve"> бариста</t>
  </si>
  <si>
    <t xml:space="preserve"> кондуктор громадського транспорту</t>
  </si>
  <si>
    <t xml:space="preserve"> начальник відділу поштового зв'язку</t>
  </si>
  <si>
    <t xml:space="preserve"> машиніст тістообробних машин</t>
  </si>
  <si>
    <t xml:space="preserve"> обробник виробів</t>
  </si>
  <si>
    <t xml:space="preserve"> монтер колії</t>
  </si>
  <si>
    <t xml:space="preserve"> формувальник залізобетонних виробів та конструкцій</t>
  </si>
  <si>
    <t>Всього отримують послуги на кінець періоду, осіб</t>
  </si>
  <si>
    <t xml:space="preserve"> менеджер (управитель) з персоналу</t>
  </si>
  <si>
    <t xml:space="preserve"> психолог</t>
  </si>
  <si>
    <t>Корюківська філія</t>
  </si>
  <si>
    <t>Чернігівська  філія</t>
  </si>
  <si>
    <t>Ніжинська філія</t>
  </si>
  <si>
    <t>Прилуцька філія</t>
  </si>
  <si>
    <t>Новгород-Сіверська філія</t>
  </si>
  <si>
    <t>Н.-Сіверська філія</t>
  </si>
  <si>
    <t>Мали статус протягом періоду, осіб</t>
  </si>
  <si>
    <t xml:space="preserve"> електрогазозварник </t>
  </si>
  <si>
    <t xml:space="preserve"> начальник відділення</t>
  </si>
  <si>
    <t>Надання послуг догляду із забезпеченням проживання для осіб похилого віку та інвалідів</t>
  </si>
  <si>
    <t xml:space="preserve"> інспектор </t>
  </si>
  <si>
    <t>Надання іншої соціальної допомоги без забезпечення проживання, н.в.і.у.</t>
  </si>
  <si>
    <t xml:space="preserve"> військовослужбовець</t>
  </si>
  <si>
    <t xml:space="preserve"> сортувальник поштових відправлень та виробів друку</t>
  </si>
  <si>
    <t xml:space="preserve"> квітникар</t>
  </si>
  <si>
    <t xml:space="preserve"> садівник</t>
  </si>
  <si>
    <t>Ветеринарна діяльність</t>
  </si>
  <si>
    <t xml:space="preserve"> формувальник тіста</t>
  </si>
  <si>
    <t>Організування поховань і надання суміжних послуг</t>
  </si>
  <si>
    <t xml:space="preserve"> організатор культурно-дозвіллєвої діяльності</t>
  </si>
  <si>
    <t xml:space="preserve"> радіотелефоніст</t>
  </si>
  <si>
    <t>Театральна та концертна діяльність</t>
  </si>
  <si>
    <t xml:space="preserve"> асистент вихователя закладу дошкільної освіти</t>
  </si>
  <si>
    <t xml:space="preserve"> секретар керівника (організації, підприємства, установи)</t>
  </si>
  <si>
    <t xml:space="preserve"> електрик дільниці</t>
  </si>
  <si>
    <t xml:space="preserve">Добування сирої нафти </t>
  </si>
  <si>
    <t>Діяльність посередників у торгівлі сільськогосподарською сировиною, живими тваринами, текстильною сировиною та</t>
  </si>
  <si>
    <t>Виробництво інших дерев'яних будівельних конструкцій і столярних виробів</t>
  </si>
  <si>
    <t xml:space="preserve"> оператор цехів для приготування кормів (тваринництво)</t>
  </si>
  <si>
    <t>Виробництво продуктів борошномельно-круп'яної промисловості</t>
  </si>
  <si>
    <t xml:space="preserve"> слюсар аварійно-відновлювальних робіт</t>
  </si>
  <si>
    <t>Кількість вакансій 
(за формою 
3-ПН) 
на кінець періоду, одиниць</t>
  </si>
  <si>
    <t>Всього вакансій                  на кінець періоду,                      одиниць</t>
  </si>
  <si>
    <t>у тому числі:</t>
  </si>
  <si>
    <t>за формою 3-ПН,                      одиниць</t>
  </si>
  <si>
    <t>з інших джерел, одиниць</t>
  </si>
  <si>
    <t>Всього отримували послуги, тис. осіб</t>
  </si>
  <si>
    <t>Мали статус безробітного, тис. осіб</t>
  </si>
  <si>
    <t>Кількість вакансій</t>
  </si>
  <si>
    <t>Чисельність претендентів
на 1 вакансію, 
осіб</t>
  </si>
  <si>
    <t>х</t>
  </si>
  <si>
    <t xml:space="preserve">    по формі 3-ПН, одиниць</t>
  </si>
  <si>
    <t xml:space="preserve">    з інших джерел, одиниць</t>
  </si>
  <si>
    <t>Виготовлення виробів із бетону для будівництва</t>
  </si>
  <si>
    <t>Діяльність у сфері юстиції та правосуддя</t>
  </si>
  <si>
    <t xml:space="preserve"> консультант</t>
  </si>
  <si>
    <t xml:space="preserve"> лаборант (освіта)</t>
  </si>
  <si>
    <t xml:space="preserve"> оператор свинарських комплексів і механізованих ферм</t>
  </si>
  <si>
    <t xml:space="preserve"> листоноша </t>
  </si>
  <si>
    <t xml:space="preserve"> інкасатор-водій автотранспортних засобів</t>
  </si>
  <si>
    <t>Надання допоміжних послуг у сфері добування нафти та природного газу</t>
  </si>
  <si>
    <t xml:space="preserve"> керівник гуртка</t>
  </si>
  <si>
    <t>Професійно-технічна освіта</t>
  </si>
  <si>
    <t xml:space="preserve"> фахівець із соціальної роботи</t>
  </si>
  <si>
    <t xml:space="preserve"> водій тролейбуса</t>
  </si>
  <si>
    <t xml:space="preserve"> молодша медична сестра</t>
  </si>
  <si>
    <t xml:space="preserve"> молодша медична сестра з догляду за хворими</t>
  </si>
  <si>
    <t xml:space="preserve"> соціальний працівник</t>
  </si>
  <si>
    <t xml:space="preserve"> інженер електрозв'язку</t>
  </si>
  <si>
    <t xml:space="preserve"> інженер-енергетик</t>
  </si>
  <si>
    <t xml:space="preserve"> лицювальник-плиточник</t>
  </si>
  <si>
    <t xml:space="preserve"> майстер виробничого навчання</t>
  </si>
  <si>
    <t>Діяльність у сфері проводового електрозв'язку</t>
  </si>
  <si>
    <t xml:space="preserve"> сестра медична (брат медичний) стаціонару</t>
  </si>
  <si>
    <t xml:space="preserve"> сестра медична  стаціонару</t>
  </si>
  <si>
    <t xml:space="preserve"> пожежний-рятувальник</t>
  </si>
  <si>
    <t>поштар</t>
  </si>
  <si>
    <t>Надання послуг перукарнями та салонами краси</t>
  </si>
  <si>
    <t>Здійснено направлень безробітних для участі у суспільно корисних роботах, тисяч</t>
  </si>
  <si>
    <t>Здійснено направлень безробітних для участі у суспільно корисних роботах</t>
  </si>
  <si>
    <t>2023 рік</t>
  </si>
  <si>
    <t>станом на 01.01.2024 р.</t>
  </si>
  <si>
    <t xml:space="preserve"> охоронник-пожежний</t>
  </si>
  <si>
    <t xml:space="preserve"> слюсар із складання металевих конструкцій</t>
  </si>
  <si>
    <t>січень 2023 року</t>
  </si>
  <si>
    <t>січень 2024 року</t>
  </si>
  <si>
    <t>Станом на 01.02.2023 р.</t>
  </si>
  <si>
    <t>Станом на 01.02.2024 р.</t>
  </si>
  <si>
    <t>Станом на 1 лютого 2024 року</t>
  </si>
  <si>
    <t xml:space="preserve"> практичний психолог</t>
  </si>
  <si>
    <t xml:space="preserve"> головний державний інспектор</t>
  </si>
  <si>
    <t xml:space="preserve"> майстер зміни</t>
  </si>
  <si>
    <t xml:space="preserve"> майстер цеху</t>
  </si>
  <si>
    <t xml:space="preserve"> начальник дільниці</t>
  </si>
  <si>
    <t xml:space="preserve"> завідувач клубу</t>
  </si>
  <si>
    <t xml:space="preserve"> інженер-технолог</t>
  </si>
  <si>
    <t xml:space="preserve"> лікар-анестезіолог</t>
  </si>
  <si>
    <t xml:space="preserve"> фізичний терапевт</t>
  </si>
  <si>
    <t xml:space="preserve"> інженер-проектувальник (цивільне будівництво)</t>
  </si>
  <si>
    <t xml:space="preserve"> старший державний податковий інспектор</t>
  </si>
  <si>
    <t xml:space="preserve"> електрик цеху</t>
  </si>
  <si>
    <t xml:space="preserve"> оператор з розрахунків за використаний газ</t>
  </si>
  <si>
    <t xml:space="preserve"> сестра-господиня</t>
  </si>
  <si>
    <t xml:space="preserve"> приймальник замовлень</t>
  </si>
  <si>
    <t xml:space="preserve"> черговий (інші установи, підприємства, організації)</t>
  </si>
  <si>
    <t xml:space="preserve"> працівник закладу ресторанного господарства</t>
  </si>
  <si>
    <t xml:space="preserve"> плодоовочівник</t>
  </si>
  <si>
    <t xml:space="preserve"> кінолог </t>
  </si>
  <si>
    <t xml:space="preserve"> обвалювальник м'яса</t>
  </si>
  <si>
    <t xml:space="preserve"> закрійник</t>
  </si>
  <si>
    <t xml:space="preserve"> монтер із захисту підземних трубопроводів від корозії</t>
  </si>
  <si>
    <t xml:space="preserve"> машиніст насосних установок</t>
  </si>
  <si>
    <t xml:space="preserve"> оператор з добування нафти й газу</t>
  </si>
  <si>
    <t xml:space="preserve"> шліфувальник</t>
  </si>
  <si>
    <t xml:space="preserve"> мийник-прибиральник рухомого складу</t>
  </si>
  <si>
    <t xml:space="preserve"> жилувальник м'яса та субпродуктів</t>
  </si>
  <si>
    <t>станом на 01.02.2024 р.</t>
  </si>
  <si>
    <t>Діяльність інших громадських організацій, н.в.і.у.</t>
  </si>
  <si>
    <t>Вирощування овочів і баштанних культур, коренеплодів і бульбоплодів</t>
  </si>
  <si>
    <t>Допоміжне обслуговування наземного транспорту</t>
  </si>
  <si>
    <t>Роздрібна торгівля з лотків і на ринках іншими товарами</t>
  </si>
  <si>
    <t>Виробництво фруктових і овочевих соків</t>
  </si>
  <si>
    <t>Роздрібна торгівля напоями в спеціалізованих магазинах</t>
  </si>
  <si>
    <t>Розведення свиней</t>
  </si>
  <si>
    <t>Розведення свійської птиці</t>
  </si>
  <si>
    <t>Оптова торгівля зерном, необробленим тютюном, насінням і кормами для тварин</t>
  </si>
  <si>
    <t>Інша професійна, наукова та технічна діяльність, н.в.і.у.</t>
  </si>
  <si>
    <t>Діяльність професійних спілок</t>
  </si>
  <si>
    <t xml:space="preserve"> помічник судді</t>
  </si>
  <si>
    <t xml:space="preserve"> машиніст потоково-механізованих цигарково-сигаретних ліній та машин</t>
  </si>
  <si>
    <t xml:space="preserve"> керівник (директор) закладу дошкільної освіти</t>
  </si>
  <si>
    <t xml:space="preserve"> керівник художній</t>
  </si>
  <si>
    <t xml:space="preserve"> контролер водопровідного господарства</t>
  </si>
  <si>
    <t xml:space="preserve"> оператор крутильного устаткування</t>
  </si>
  <si>
    <t xml:space="preserve"> в'язальник</t>
  </si>
  <si>
    <t xml:space="preserve"> молодша медична сестра  (санітарка, санітарка-прибиральниця, санітарка-буфетницята ін.)</t>
  </si>
  <si>
    <t xml:space="preserve"> слюсар з ремонту сільськогосподарських машин та устаткування</t>
  </si>
  <si>
    <t xml:space="preserve"> начальник охорони (пожежної, сторожової та ін.)</t>
  </si>
  <si>
    <t xml:space="preserve"> директор (керівник) малої торговельної фірми</t>
  </si>
  <si>
    <t xml:space="preserve"> інженер з транспорту</t>
  </si>
  <si>
    <t xml:space="preserve"> аудитор</t>
  </si>
  <si>
    <t xml:space="preserve"> фахівець з методів розширення ринку збуту (маркетолог)</t>
  </si>
  <si>
    <t xml:space="preserve"> майстер лісу</t>
  </si>
  <si>
    <t xml:space="preserve"> технік-будівельник</t>
  </si>
  <si>
    <t xml:space="preserve"> радіооператор</t>
  </si>
  <si>
    <t xml:space="preserve"> фотооператор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</si>
  <si>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</si>
  <si>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</si>
  <si>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бойовий медик</t>
  </si>
  <si>
    <t xml:space="preserve"> бджоляр</t>
  </si>
  <si>
    <t xml:space="preserve"> тренер коней</t>
  </si>
  <si>
    <t xml:space="preserve"> бригадир на дільницях основного виробництва (інші сільськогосподарські робітники та рибалки)</t>
  </si>
  <si>
    <t xml:space="preserve"> тесляр</t>
  </si>
  <si>
    <t xml:space="preserve"> кабельник-спаювальник</t>
  </si>
  <si>
    <t xml:space="preserve"> машиніст навантажувальної машини</t>
  </si>
  <si>
    <t xml:space="preserve"> мельник</t>
  </si>
  <si>
    <t xml:space="preserve"> станційний робітник</t>
  </si>
  <si>
    <t>брат медичний</t>
  </si>
  <si>
    <t>на 01.02.2023</t>
  </si>
  <si>
    <t>на 01.02.2024</t>
  </si>
  <si>
    <t xml:space="preserve"> Кількість працевлаштованих безробітних у січні 2024 року</t>
  </si>
  <si>
    <t>Роздрібна торгівля з лотків і на ринках текстильними виробами, одягом і взуттям</t>
  </si>
  <si>
    <t>Виробництво плит, листів, труб і профілів із пластмас</t>
  </si>
  <si>
    <t>Роздрібна торгівля залізними виробами, будівельними матеріалами та санітарно-технічними виробами в спеціалізов</t>
  </si>
  <si>
    <t>Роздрібна торгівля одягом у спеціалізованих магазинах</t>
  </si>
  <si>
    <t>Роздрібна торгівля квітами, рослинами, насінням, добривами, домашніми тваринами та кормами для них у спеціаліз</t>
  </si>
  <si>
    <t xml:space="preserve">Діяльність у сфері телевізійного мовлення </t>
  </si>
  <si>
    <t xml:space="preserve">Торгівля автомобілями та легковими автотранспортними засобами </t>
  </si>
  <si>
    <t>Загальне прибирання будинків</t>
  </si>
  <si>
    <t>Виробництво м'яса</t>
  </si>
  <si>
    <t>Виробництво пива</t>
  </si>
  <si>
    <t>Видання газет</t>
  </si>
  <si>
    <t>Виробництво меблів для офісів і підприємств торгівлі</t>
  </si>
  <si>
    <t>Будівництво залізниць і метрополітену</t>
  </si>
  <si>
    <t>є найбільшою у січні 2024 року</t>
  </si>
  <si>
    <t xml:space="preserve"> логопед</t>
  </si>
  <si>
    <t xml:space="preserve"> молодша медична сестра (молодший медичний брат)</t>
  </si>
  <si>
    <t xml:space="preserve"> начальник виробництва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</si>
  <si>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</si>
  <si>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начальник відділення зв'язку</t>
  </si>
  <si>
    <t xml:space="preserve"> менеджер (управитель) з транспортно-експедиторської діяльності</t>
  </si>
  <si>
    <t xml:space="preserve"> кар'єрний радник</t>
  </si>
  <si>
    <t xml:space="preserve"> фахівець з питань цивільного захисту</t>
  </si>
  <si>
    <t xml:space="preserve"> помічник керівника підприємства (установи, організації)</t>
  </si>
  <si>
    <t xml:space="preserve"> сестра медична (брат медичний) поліклініки</t>
  </si>
  <si>
    <t xml:space="preserve"> секретар судового засідання</t>
  </si>
  <si>
    <t xml:space="preserve"> технік з племінної справи</t>
  </si>
  <si>
    <t xml:space="preserve"> офіс-адміністратор</t>
  </si>
  <si>
    <t xml:space="preserve"> інструктор з індивідуального навчання водінню</t>
  </si>
  <si>
    <t xml:space="preserve"> черговий по залу (вокзалу, залізничного агентства обслуговування пасажирів)</t>
  </si>
  <si>
    <t xml:space="preserve"> пакувальник сиру твердого на термоусадочній машині</t>
  </si>
  <si>
    <t xml:space="preserve"> вишкомонтажник</t>
  </si>
  <si>
    <t xml:space="preserve"> контролер радіоелектронної апаратури та приладів</t>
  </si>
  <si>
    <t xml:space="preserve"> оператор електронно-обчислювальних та обчислювальних машин</t>
  </si>
  <si>
    <t xml:space="preserve"> укладальник сировини</t>
  </si>
  <si>
    <t xml:space="preserve"> слюсар-складальник радіоелектронної апаратури та приладів</t>
  </si>
  <si>
    <t xml:space="preserve"> виробник глазурованих фруктів</t>
  </si>
  <si>
    <t>Професії, по яких кількість працевлаштованих безробітних жінок є найбільшою у січні 2024 року</t>
  </si>
  <si>
    <t xml:space="preserve"> листоноша</t>
  </si>
  <si>
    <t>Професії, по яких кількість працевлаштованих безробітних чоловіків є найбільшою у січні 2024 року</t>
  </si>
  <si>
    <t xml:space="preserve"> машиніст бульдозера (будівельні роботи)</t>
  </si>
  <si>
    <t xml:space="preserve"> оператор лінії у виробництві харчової продукції (виробництво напоїв)</t>
  </si>
  <si>
    <t xml:space="preserve"> дільничний офіцер поліції</t>
  </si>
  <si>
    <t>у січні 2023 - 2024 рр.</t>
  </si>
  <si>
    <t>у 16 р.</t>
  </si>
  <si>
    <t xml:space="preserve">  +129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</si>
</sst>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5" fillId="0" borderId="0"/>
    <xf numFmtId="0" fontId="28" fillId="0" borderId="0"/>
    <xf numFmtId="0" fontId="1" fillId="0" borderId="0"/>
    <xf numFmtId="0" fontId="32" fillId="0" borderId="0"/>
    <xf numFmtId="0" fontId="25" fillId="0" borderId="0"/>
    <xf numFmtId="0" fontId="13" fillId="0" borderId="0"/>
    <xf numFmtId="0" fontId="25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</cellStyleXfs>
  <cellXfs count="485">
    <xf numFmtId="0" fontId="0" fillId="0" borderId="0" xfId="0"/>
    <xf numFmtId="0" fontId="3" fillId="0" borderId="0" xfId="1" applyFont="1" applyAlignment="1"/>
    <xf numFmtId="0" fontId="1" fillId="0" borderId="0" xfId="1" applyFo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7" fillId="0" borderId="6" xfId="1" applyFont="1" applyBorder="1" applyAlignment="1">
      <alignment vertical="center" wrapText="1"/>
    </xf>
    <xf numFmtId="165" fontId="7" fillId="0" borderId="6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Border="1"/>
    <xf numFmtId="0" fontId="7" fillId="0" borderId="6" xfId="3" applyFont="1" applyFill="1" applyBorder="1" applyAlignment="1">
      <alignment horizontal="left" vertical="center" wrapText="1"/>
    </xf>
    <xf numFmtId="0" fontId="12" fillId="0" borderId="6" xfId="4" applyFont="1" applyFill="1" applyBorder="1" applyAlignment="1">
      <alignment vertical="center" wrapText="1"/>
    </xf>
    <xf numFmtId="0" fontId="1" fillId="0" borderId="0" xfId="1" applyFont="1" applyFill="1"/>
    <xf numFmtId="1" fontId="14" fillId="0" borderId="0" xfId="5" applyNumberFormat="1" applyFont="1" applyFill="1" applyProtection="1">
      <protection locked="0"/>
    </xf>
    <xf numFmtId="1" fontId="19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7" fillId="0" borderId="0" xfId="5" applyNumberFormat="1" applyFont="1" applyFill="1" applyProtection="1">
      <protection locked="0"/>
    </xf>
    <xf numFmtId="165" fontId="18" fillId="0" borderId="0" xfId="5" applyNumberFormat="1" applyFont="1" applyFill="1" applyBorder="1" applyAlignment="1" applyProtection="1">
      <alignment horizontal="center"/>
      <protection locked="0"/>
    </xf>
    <xf numFmtId="1" fontId="18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20" fillId="0" borderId="4" xfId="5" applyNumberFormat="1" applyFont="1" applyFill="1" applyBorder="1" applyAlignment="1" applyProtection="1">
      <alignment vertical="center"/>
      <protection locked="0"/>
    </xf>
    <xf numFmtId="1" fontId="20" fillId="0" borderId="6" xfId="5" applyNumberFormat="1" applyFont="1" applyFill="1" applyBorder="1" applyAlignment="1" applyProtection="1">
      <alignment vertical="center"/>
      <protection locked="0"/>
    </xf>
    <xf numFmtId="1" fontId="21" fillId="0" borderId="0" xfId="5" applyNumberFormat="1" applyFont="1" applyFill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24" fillId="0" borderId="6" xfId="5" applyNumberFormat="1" applyFont="1" applyFill="1" applyBorder="1" applyAlignment="1" applyProtection="1">
      <alignment horizontal="center" vertical="center"/>
      <protection locked="0"/>
    </xf>
    <xf numFmtId="1" fontId="24" fillId="0" borderId="3" xfId="5" applyNumberFormat="1" applyFont="1" applyFill="1" applyBorder="1" applyAlignment="1" applyProtection="1">
      <alignment horizontal="center" vertical="center"/>
      <protection locked="0"/>
    </xf>
    <xf numFmtId="1" fontId="24" fillId="0" borderId="18" xfId="5" applyNumberFormat="1" applyFont="1" applyFill="1" applyBorder="1" applyAlignment="1" applyProtection="1">
      <alignment horizontal="center" vertical="center"/>
      <protection locked="0"/>
    </xf>
    <xf numFmtId="1" fontId="20" fillId="0" borderId="6" xfId="5" applyNumberFormat="1" applyFont="1" applyFill="1" applyBorder="1" applyAlignment="1" applyProtection="1">
      <alignment horizontal="center" vertical="center"/>
      <protection locked="0"/>
    </xf>
    <xf numFmtId="1" fontId="6" fillId="0" borderId="0" xfId="5" applyNumberFormat="1" applyFont="1" applyFill="1" applyAlignment="1" applyProtection="1">
      <alignment vertical="center"/>
      <protection locked="0"/>
    </xf>
    <xf numFmtId="1" fontId="26" fillId="0" borderId="6" xfId="5" applyNumberFormat="1" applyFont="1" applyFill="1" applyBorder="1" applyAlignment="1" applyProtection="1">
      <alignment horizontal="center" vertical="center"/>
      <protection locked="0"/>
    </xf>
    <xf numFmtId="1" fontId="26" fillId="0" borderId="3" xfId="5" applyNumberFormat="1" applyFont="1" applyFill="1" applyBorder="1" applyAlignment="1" applyProtection="1">
      <alignment horizontal="center" vertical="center"/>
      <protection locked="0"/>
    </xf>
    <xf numFmtId="1" fontId="26" fillId="0" borderId="18" xfId="5" applyNumberFormat="1" applyFont="1" applyFill="1" applyBorder="1" applyAlignment="1" applyProtection="1">
      <alignment horizontal="center" vertical="center"/>
      <protection locked="0"/>
    </xf>
    <xf numFmtId="1" fontId="27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3" xfId="5" applyNumberFormat="1" applyFont="1" applyFill="1" applyBorder="1" applyAlignment="1" applyProtection="1">
      <alignment horizontal="center"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29" fillId="0" borderId="0" xfId="5" applyNumberFormat="1" applyFont="1" applyFill="1" applyBorder="1" applyProtection="1">
      <protection locked="0"/>
    </xf>
    <xf numFmtId="165" fontId="29" fillId="0" borderId="0" xfId="5" applyNumberFormat="1" applyFont="1" applyFill="1" applyBorder="1" applyProtection="1">
      <protection locked="0"/>
    </xf>
    <xf numFmtId="1" fontId="30" fillId="0" borderId="0" xfId="5" applyNumberFormat="1" applyFont="1" applyFill="1" applyBorder="1" applyProtection="1">
      <protection locked="0"/>
    </xf>
    <xf numFmtId="3" fontId="30" fillId="0" borderId="0" xfId="5" applyNumberFormat="1" applyFont="1" applyFill="1" applyBorder="1" applyProtection="1">
      <protection locked="0"/>
    </xf>
    <xf numFmtId="3" fontId="29" fillId="0" borderId="0" xfId="5" applyNumberFormat="1" applyFont="1" applyFill="1" applyBorder="1" applyProtection="1">
      <protection locked="0"/>
    </xf>
    <xf numFmtId="0" fontId="1" fillId="0" borderId="0" xfId="9" applyFont="1" applyFill="1" applyAlignment="1">
      <alignment vertical="top"/>
    </xf>
    <xf numFmtId="0" fontId="16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6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165" fontId="31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31" fillId="0" borderId="0" xfId="9" applyFont="1" applyFill="1" applyAlignment="1">
      <alignment horizontal="center" vertical="center"/>
    </xf>
    <xf numFmtId="3" fontId="31" fillId="0" borderId="6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31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14" fillId="0" borderId="0" xfId="9" applyFont="1" applyFill="1" applyAlignment="1">
      <alignment vertical="top"/>
    </xf>
    <xf numFmtId="0" fontId="5" fillId="0" borderId="0" xfId="9" applyFont="1" applyFill="1" applyAlignment="1">
      <alignment horizontal="center" vertical="top" wrapText="1"/>
    </xf>
    <xf numFmtId="0" fontId="7" fillId="0" borderId="0" xfId="9" applyFont="1" applyFill="1" applyAlignment="1">
      <alignment horizontal="center" vertical="top" wrapText="1"/>
    </xf>
    <xf numFmtId="0" fontId="33" fillId="0" borderId="0" xfId="9" applyFont="1" applyFill="1" applyAlignment="1">
      <alignment horizontal="center" vertical="center"/>
    </xf>
    <xf numFmtId="0" fontId="31" fillId="0" borderId="0" xfId="9" applyFont="1" applyFill="1" applyAlignment="1">
      <alignment vertical="top"/>
    </xf>
    <xf numFmtId="0" fontId="31" fillId="0" borderId="0" xfId="9" applyFont="1" applyFill="1" applyAlignment="1">
      <alignment vertical="center"/>
    </xf>
    <xf numFmtId="0" fontId="7" fillId="0" borderId="9" xfId="9" applyFont="1" applyFill="1" applyBorder="1" applyAlignment="1">
      <alignment horizontal="center" vertical="center"/>
    </xf>
    <xf numFmtId="3" fontId="7" fillId="0" borderId="9" xfId="10" applyNumberFormat="1" applyFont="1" applyFill="1" applyBorder="1" applyAlignment="1">
      <alignment horizontal="center" vertical="center"/>
    </xf>
    <xf numFmtId="164" fontId="7" fillId="0" borderId="9" xfId="10" applyNumberFormat="1" applyFont="1" applyFill="1" applyBorder="1" applyAlignment="1">
      <alignment horizontal="center" vertical="center"/>
    </xf>
    <xf numFmtId="164" fontId="31" fillId="0" borderId="0" xfId="9" applyNumberFormat="1" applyFont="1" applyFill="1" applyAlignment="1">
      <alignment vertical="center"/>
    </xf>
    <xf numFmtId="3" fontId="31" fillId="0" borderId="0" xfId="9" applyNumberFormat="1" applyFont="1" applyFill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31" fillId="0" borderId="6" xfId="5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9" applyFont="1" applyFill="1"/>
    <xf numFmtId="0" fontId="11" fillId="0" borderId="9" xfId="9" applyFont="1" applyFill="1" applyBorder="1" applyAlignment="1">
      <alignment horizontal="center" vertical="center"/>
    </xf>
    <xf numFmtId="1" fontId="31" fillId="0" borderId="0" xfId="9" applyNumberFormat="1" applyFont="1" applyFill="1" applyAlignment="1">
      <alignment horizontal="center" vertical="center"/>
    </xf>
    <xf numFmtId="0" fontId="35" fillId="0" borderId="0" xfId="11" applyFont="1" applyFill="1"/>
    <xf numFmtId="0" fontId="37" fillId="0" borderId="0" xfId="11" applyFont="1" applyFill="1" applyBorder="1" applyAlignment="1">
      <alignment horizontal="center"/>
    </xf>
    <xf numFmtId="0" fontId="38" fillId="0" borderId="0" xfId="11" applyFont="1" applyFill="1" applyBorder="1" applyAlignment="1">
      <alignment horizontal="center"/>
    </xf>
    <xf numFmtId="0" fontId="37" fillId="0" borderId="0" xfId="11" applyFont="1" applyFill="1"/>
    <xf numFmtId="0" fontId="40" fillId="0" borderId="9" xfId="11" applyFont="1" applyFill="1" applyBorder="1" applyAlignment="1">
      <alignment horizontal="center" vertical="center" wrapText="1"/>
    </xf>
    <xf numFmtId="3" fontId="40" fillId="0" borderId="9" xfId="11" applyNumberFormat="1" applyFont="1" applyFill="1" applyBorder="1" applyAlignment="1">
      <alignment horizontal="center" vertical="center"/>
    </xf>
    <xf numFmtId="165" fontId="35" fillId="0" borderId="9" xfId="11" applyNumberFormat="1" applyFont="1" applyFill="1" applyBorder="1" applyAlignment="1">
      <alignment horizontal="center" vertical="center" wrapText="1"/>
    </xf>
    <xf numFmtId="0" fontId="42" fillId="0" borderId="0" xfId="11" applyFont="1" applyFill="1" applyAlignment="1">
      <alignment vertical="center"/>
    </xf>
    <xf numFmtId="0" fontId="43" fillId="0" borderId="5" xfId="11" applyFont="1" applyFill="1" applyBorder="1" applyAlignment="1">
      <alignment horizontal="left" vertical="center"/>
    </xf>
    <xf numFmtId="3" fontId="40" fillId="0" borderId="5" xfId="11" applyNumberFormat="1" applyFont="1" applyFill="1" applyBorder="1" applyAlignment="1">
      <alignment horizontal="center" vertical="center"/>
    </xf>
    <xf numFmtId="3" fontId="41" fillId="0" borderId="5" xfId="11" applyNumberFormat="1" applyFont="1" applyFill="1" applyBorder="1" applyAlignment="1">
      <alignment horizontal="center" vertical="center"/>
    </xf>
    <xf numFmtId="165" fontId="35" fillId="0" borderId="5" xfId="11" applyNumberFormat="1" applyFont="1" applyFill="1" applyBorder="1" applyAlignment="1">
      <alignment horizontal="center" vertical="center" wrapText="1"/>
    </xf>
    <xf numFmtId="0" fontId="42" fillId="0" borderId="6" xfId="11" applyFont="1" applyFill="1" applyBorder="1" applyAlignment="1">
      <alignment horizontal="left" vertical="center" wrapText="1"/>
    </xf>
    <xf numFmtId="3" fontId="44" fillId="0" borderId="6" xfId="12" applyNumberFormat="1" applyFont="1" applyFill="1" applyBorder="1" applyAlignment="1">
      <alignment horizontal="center" vertical="center" wrapText="1"/>
    </xf>
    <xf numFmtId="3" fontId="45" fillId="0" borderId="6" xfId="11" applyNumberFormat="1" applyFont="1" applyFill="1" applyBorder="1" applyAlignment="1">
      <alignment horizontal="center" vertical="center"/>
    </xf>
    <xf numFmtId="165" fontId="35" fillId="0" borderId="6" xfId="11" applyNumberFormat="1" applyFont="1" applyFill="1" applyBorder="1" applyAlignment="1">
      <alignment horizontal="center" vertical="center" wrapText="1"/>
    </xf>
    <xf numFmtId="1" fontId="46" fillId="0" borderId="0" xfId="11" applyNumberFormat="1" applyFont="1" applyFill="1" applyAlignment="1">
      <alignment horizontal="center" vertical="center"/>
    </xf>
    <xf numFmtId="0" fontId="46" fillId="0" borderId="0" xfId="11" applyFont="1" applyFill="1"/>
    <xf numFmtId="0" fontId="42" fillId="0" borderId="0" xfId="11" applyFont="1" applyFill="1" applyAlignment="1">
      <alignment vertical="center" wrapText="1"/>
    </xf>
    <xf numFmtId="165" fontId="46" fillId="0" borderId="0" xfId="11" applyNumberFormat="1" applyFont="1" applyFill="1"/>
    <xf numFmtId="0" fontId="46" fillId="0" borderId="0" xfId="11" applyFont="1" applyFill="1" applyAlignment="1">
      <alignment vertical="center"/>
    </xf>
    <xf numFmtId="0" fontId="46" fillId="0" borderId="0" xfId="11" applyFont="1" applyFill="1" applyAlignment="1">
      <alignment wrapText="1"/>
    </xf>
    <xf numFmtId="3" fontId="46" fillId="0" borderId="0" xfId="11" applyNumberFormat="1" applyFont="1" applyFill="1" applyAlignment="1">
      <alignment wrapText="1"/>
    </xf>
    <xf numFmtId="0" fontId="47" fillId="0" borderId="5" xfId="11" applyFont="1" applyFill="1" applyBorder="1" applyAlignment="1">
      <alignment horizontal="center" vertical="center" wrapText="1"/>
    </xf>
    <xf numFmtId="3" fontId="46" fillId="0" borderId="0" xfId="11" applyNumberFormat="1" applyFont="1" applyFill="1"/>
    <xf numFmtId="0" fontId="46" fillId="0" borderId="0" xfId="11" applyFont="1" applyFill="1" applyAlignment="1">
      <alignment horizontal="center"/>
    </xf>
    <xf numFmtId="0" fontId="47" fillId="0" borderId="9" xfId="11" applyFont="1" applyFill="1" applyBorder="1" applyAlignment="1">
      <alignment horizontal="center" vertical="center" wrapText="1"/>
    </xf>
    <xf numFmtId="0" fontId="37" fillId="0" borderId="0" xfId="11" applyFont="1" applyFill="1" applyAlignment="1">
      <alignment vertical="center"/>
    </xf>
    <xf numFmtId="3" fontId="50" fillId="0" borderId="0" xfId="11" applyNumberFormat="1" applyFont="1" applyFill="1" applyAlignment="1">
      <alignment horizontal="center" vertical="center"/>
    </xf>
    <xf numFmtId="3" fontId="51" fillId="0" borderId="0" xfId="11" applyNumberFormat="1" applyFont="1" applyFill="1" applyAlignment="1">
      <alignment vertical="center"/>
    </xf>
    <xf numFmtId="0" fontId="11" fillId="0" borderId="5" xfId="9" applyFont="1" applyFill="1" applyBorder="1" applyAlignment="1">
      <alignment horizontal="center" vertical="center"/>
    </xf>
    <xf numFmtId="3" fontId="47" fillId="0" borderId="5" xfId="11" applyNumberFormat="1" applyFont="1" applyFill="1" applyBorder="1" applyAlignment="1">
      <alignment horizontal="center" vertical="center"/>
    </xf>
    <xf numFmtId="165" fontId="39" fillId="0" borderId="5" xfId="11" applyNumberFormat="1" applyFont="1" applyFill="1" applyBorder="1" applyAlignment="1">
      <alignment horizontal="center" vertical="center"/>
    </xf>
    <xf numFmtId="0" fontId="31" fillId="0" borderId="6" xfId="13" applyFont="1" applyFill="1" applyBorder="1" applyAlignment="1">
      <alignment vertical="center" wrapText="1"/>
    </xf>
    <xf numFmtId="3" fontId="52" fillId="0" borderId="6" xfId="11" applyNumberFormat="1" applyFont="1" applyFill="1" applyBorder="1" applyAlignment="1">
      <alignment horizontal="center" vertical="center" wrapText="1"/>
    </xf>
    <xf numFmtId="3" fontId="53" fillId="0" borderId="6" xfId="11" applyNumberFormat="1" applyFont="1" applyFill="1" applyBorder="1" applyAlignment="1">
      <alignment horizontal="center" vertical="center"/>
    </xf>
    <xf numFmtId="0" fontId="39" fillId="0" borderId="0" xfId="11" applyFont="1" applyFill="1"/>
    <xf numFmtId="0" fontId="53" fillId="0" borderId="0" xfId="11" applyFont="1" applyFill="1"/>
    <xf numFmtId="0" fontId="47" fillId="0" borderId="6" xfId="11" applyFont="1" applyFill="1" applyBorder="1" applyAlignment="1">
      <alignment horizontal="center" vertical="center" wrapText="1"/>
    </xf>
    <xf numFmtId="3" fontId="40" fillId="0" borderId="6" xfId="12" applyNumberFormat="1" applyFont="1" applyFill="1" applyBorder="1" applyAlignment="1">
      <alignment horizontal="center" vertical="center" wrapText="1"/>
    </xf>
    <xf numFmtId="0" fontId="52" fillId="0" borderId="0" xfId="11" applyFont="1" applyFill="1"/>
    <xf numFmtId="3" fontId="52" fillId="0" borderId="0" xfId="11" applyNumberFormat="1" applyFont="1" applyFill="1"/>
    <xf numFmtId="0" fontId="40" fillId="0" borderId="6" xfId="11" applyFont="1" applyFill="1" applyBorder="1" applyAlignment="1">
      <alignment horizontal="center" vertical="center" wrapText="1"/>
    </xf>
    <xf numFmtId="3" fontId="35" fillId="0" borderId="6" xfId="11" applyNumberFormat="1" applyFont="1" applyFill="1" applyBorder="1" applyAlignment="1">
      <alignment horizontal="center" vertical="center"/>
    </xf>
    <xf numFmtId="3" fontId="52" fillId="0" borderId="0" xfId="11" applyNumberFormat="1" applyFont="1" applyFill="1" applyAlignment="1">
      <alignment vertical="center"/>
    </xf>
    <xf numFmtId="0" fontId="52" fillId="0" borderId="0" xfId="11" applyFont="1" applyFill="1" applyAlignment="1">
      <alignment vertical="center"/>
    </xf>
    <xf numFmtId="0" fontId="43" fillId="0" borderId="3" xfId="11" applyFont="1" applyFill="1" applyBorder="1" applyAlignment="1">
      <alignment vertical="center"/>
    </xf>
    <xf numFmtId="0" fontId="43" fillId="0" borderId="17" xfId="11" applyFont="1" applyFill="1" applyBorder="1" applyAlignment="1">
      <alignment vertical="center" wrapText="1"/>
    </xf>
    <xf numFmtId="0" fontId="43" fillId="0" borderId="4" xfId="11" applyFont="1" applyFill="1" applyBorder="1" applyAlignment="1">
      <alignment vertical="center" wrapText="1"/>
    </xf>
    <xf numFmtId="165" fontId="53" fillId="0" borderId="0" xfId="11" applyNumberFormat="1" applyFont="1" applyFill="1"/>
    <xf numFmtId="3" fontId="53" fillId="0" borderId="0" xfId="11" applyNumberFormat="1" applyFont="1" applyFill="1"/>
    <xf numFmtId="3" fontId="37" fillId="0" borderId="0" xfId="11" applyNumberFormat="1" applyFont="1" applyFill="1"/>
    <xf numFmtId="0" fontId="55" fillId="0" borderId="6" xfId="13" applyFont="1" applyFill="1" applyBorder="1" applyAlignment="1">
      <alignment vertical="center" wrapText="1"/>
    </xf>
    <xf numFmtId="3" fontId="37" fillId="0" borderId="0" xfId="11" applyNumberFormat="1" applyFont="1" applyFill="1" applyAlignment="1">
      <alignment vertical="center"/>
    </xf>
    <xf numFmtId="0" fontId="56" fillId="0" borderId="0" xfId="11" applyFont="1" applyFill="1"/>
    <xf numFmtId="3" fontId="39" fillId="0" borderId="5" xfId="11" applyNumberFormat="1" applyFont="1" applyFill="1" applyBorder="1" applyAlignment="1">
      <alignment horizontal="center" vertical="center"/>
    </xf>
    <xf numFmtId="0" fontId="35" fillId="0" borderId="6" xfId="11" applyFont="1" applyFill="1" applyBorder="1" applyAlignment="1">
      <alignment horizontal="center" vertical="center" wrapText="1"/>
    </xf>
    <xf numFmtId="0" fontId="6" fillId="0" borderId="0" xfId="6" applyFont="1" applyFill="1"/>
    <xf numFmtId="0" fontId="6" fillId="0" borderId="0" xfId="6" applyFont="1"/>
    <xf numFmtId="0" fontId="4" fillId="0" borderId="0" xfId="6" applyFont="1"/>
    <xf numFmtId="0" fontId="6" fillId="0" borderId="6" xfId="6" applyFont="1" applyFill="1" applyBorder="1" applyAlignment="1">
      <alignment horizontal="center" vertical="center"/>
    </xf>
    <xf numFmtId="2" fontId="6" fillId="0" borderId="6" xfId="6" applyNumberFormat="1" applyFont="1" applyBorder="1" applyAlignment="1">
      <alignment horizontal="left" vertical="center" wrapText="1"/>
    </xf>
    <xf numFmtId="3" fontId="33" fillId="0" borderId="3" xfId="6" applyNumberFormat="1" applyFont="1" applyBorder="1" applyAlignment="1">
      <alignment horizontal="center" vertical="center" wrapText="1"/>
    </xf>
    <xf numFmtId="3" fontId="6" fillId="0" borderId="19" xfId="6" applyNumberFormat="1" applyFont="1" applyBorder="1" applyAlignment="1">
      <alignment horizontal="center" vertical="center" wrapText="1"/>
    </xf>
    <xf numFmtId="0" fontId="6" fillId="0" borderId="0" xfId="6" applyFont="1" applyAlignment="1"/>
    <xf numFmtId="2" fontId="6" fillId="2" borderId="6" xfId="6" applyNumberFormat="1" applyFont="1" applyFill="1" applyBorder="1" applyAlignment="1">
      <alignment horizontal="left" vertical="center" wrapText="1"/>
    </xf>
    <xf numFmtId="2" fontId="6" fillId="0" borderId="6" xfId="6" applyNumberFormat="1" applyFont="1" applyBorder="1" applyAlignment="1">
      <alignment horizontal="left" wrapText="1"/>
    </xf>
    <xf numFmtId="3" fontId="6" fillId="0" borderId="6" xfId="6" applyNumberFormat="1" applyFont="1" applyBorder="1" applyAlignment="1">
      <alignment horizontal="center" vertical="center"/>
    </xf>
    <xf numFmtId="2" fontId="6" fillId="0" borderId="6" xfId="6" applyNumberFormat="1" applyFont="1" applyBorder="1" applyAlignment="1">
      <alignment vertical="center" wrapText="1"/>
    </xf>
    <xf numFmtId="2" fontId="6" fillId="0" borderId="6" xfId="6" applyNumberFormat="1" applyFont="1" applyBorder="1" applyAlignment="1">
      <alignment wrapText="1"/>
    </xf>
    <xf numFmtId="2" fontId="6" fillId="0" borderId="0" xfId="6" applyNumberFormat="1" applyFont="1" applyAlignment="1">
      <alignment wrapText="1"/>
    </xf>
    <xf numFmtId="0" fontId="33" fillId="0" borderId="0" xfId="6" applyFont="1"/>
    <xf numFmtId="0" fontId="31" fillId="0" borderId="0" xfId="6" applyFont="1"/>
    <xf numFmtId="0" fontId="18" fillId="0" borderId="0" xfId="6" applyFont="1"/>
    <xf numFmtId="0" fontId="1" fillId="0" borderId="0" xfId="6" applyFont="1"/>
    <xf numFmtId="0" fontId="1" fillId="0" borderId="6" xfId="6" applyFont="1" applyBorder="1" applyAlignment="1">
      <alignment horizontal="center" vertical="center" wrapText="1"/>
    </xf>
    <xf numFmtId="3" fontId="1" fillId="0" borderId="6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6" fillId="2" borderId="6" xfId="6" applyFont="1" applyFill="1" applyBorder="1" applyAlignment="1">
      <alignment horizontal="left" vertical="center" wrapText="1"/>
    </xf>
    <xf numFmtId="0" fontId="6" fillId="0" borderId="6" xfId="6" applyFont="1" applyBorder="1" applyAlignment="1">
      <alignment horizontal="left" vertical="center" wrapText="1"/>
    </xf>
    <xf numFmtId="0" fontId="6" fillId="0" borderId="6" xfId="6" applyFont="1" applyBorder="1" applyAlignment="1">
      <alignment vertical="center" wrapText="1"/>
    </xf>
    <xf numFmtId="3" fontId="6" fillId="2" borderId="6" xfId="6" applyNumberFormat="1" applyFont="1" applyFill="1" applyBorder="1" applyAlignment="1">
      <alignment horizontal="center" vertical="center" wrapText="1"/>
    </xf>
    <xf numFmtId="3" fontId="6" fillId="0" borderId="0" xfId="6" applyNumberFormat="1" applyFont="1"/>
    <xf numFmtId="3" fontId="33" fillId="0" borderId="0" xfId="6" applyNumberFormat="1" applyFont="1"/>
    <xf numFmtId="3" fontId="1" fillId="0" borderId="0" xfId="6" applyNumberFormat="1" applyFont="1"/>
    <xf numFmtId="3" fontId="19" fillId="0" borderId="0" xfId="6" applyNumberFormat="1" applyFont="1"/>
    <xf numFmtId="3" fontId="6" fillId="0" borderId="6" xfId="6" applyNumberFormat="1" applyFont="1" applyBorder="1" applyAlignment="1">
      <alignment horizontal="center" vertical="center" wrapText="1"/>
    </xf>
    <xf numFmtId="1" fontId="20" fillId="0" borderId="6" xfId="5" applyNumberFormat="1" applyFont="1" applyFill="1" applyBorder="1" applyAlignment="1" applyProtection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18" fillId="0" borderId="0" xfId="5" applyNumberFormat="1" applyFont="1" applyFill="1" applyAlignment="1" applyProtection="1">
      <alignment horizontal="center"/>
      <protection locked="0"/>
    </xf>
    <xf numFmtId="0" fontId="4" fillId="0" borderId="6" xfId="9" applyFont="1" applyFill="1" applyBorder="1" applyAlignment="1">
      <alignment horizontal="center" vertical="center" wrapText="1"/>
    </xf>
    <xf numFmtId="0" fontId="37" fillId="0" borderId="6" xfId="11" applyFont="1" applyFill="1" applyBorder="1" applyAlignment="1">
      <alignment wrapText="1"/>
    </xf>
    <xf numFmtId="165" fontId="35" fillId="0" borderId="2" xfId="11" applyNumberFormat="1" applyFont="1" applyFill="1" applyBorder="1" applyAlignment="1">
      <alignment horizontal="center" vertical="center" wrapText="1"/>
    </xf>
    <xf numFmtId="0" fontId="37" fillId="0" borderId="0" xfId="11" applyFont="1" applyFill="1" applyBorder="1" applyAlignment="1">
      <alignment horizontal="center" vertical="center"/>
    </xf>
    <xf numFmtId="1" fontId="39" fillId="0" borderId="6" xfId="12" applyNumberFormat="1" applyFont="1" applyFill="1" applyBorder="1" applyAlignment="1">
      <alignment horizontal="center" vertical="center" wrapText="1"/>
    </xf>
    <xf numFmtId="0" fontId="46" fillId="0" borderId="0" xfId="11" applyFont="1" applyFill="1" applyAlignment="1">
      <alignment horizontal="center" vertical="center" wrapText="1"/>
    </xf>
    <xf numFmtId="0" fontId="46" fillId="0" borderId="0" xfId="11" applyFont="1" applyFill="1" applyAlignment="1">
      <alignment horizontal="center" vertical="center"/>
    </xf>
    <xf numFmtId="1" fontId="35" fillId="0" borderId="6" xfId="12" applyNumberFormat="1" applyFont="1" applyFill="1" applyBorder="1" applyAlignment="1">
      <alignment horizontal="center" vertical="center" wrapText="1"/>
    </xf>
    <xf numFmtId="0" fontId="38" fillId="0" borderId="0" xfId="11" applyFont="1" applyFill="1" applyBorder="1" applyAlignment="1">
      <alignment horizontal="right"/>
    </xf>
    <xf numFmtId="165" fontId="39" fillId="0" borderId="6" xfId="11" applyNumberFormat="1" applyFont="1" applyFill="1" applyBorder="1" applyAlignment="1">
      <alignment horizontal="center" vertical="center" wrapText="1"/>
    </xf>
    <xf numFmtId="165" fontId="39" fillId="0" borderId="5" xfId="11" applyNumberFormat="1" applyFont="1" applyFill="1" applyBorder="1" applyAlignment="1">
      <alignment horizontal="center" vertical="center" wrapText="1"/>
    </xf>
    <xf numFmtId="3" fontId="40" fillId="0" borderId="2" xfId="11" applyNumberFormat="1" applyFont="1" applyFill="1" applyBorder="1" applyAlignment="1">
      <alignment horizontal="center" vertical="center"/>
    </xf>
    <xf numFmtId="3" fontId="33" fillId="0" borderId="6" xfId="6" applyNumberFormat="1" applyFont="1" applyBorder="1" applyAlignment="1">
      <alignment horizontal="center" vertical="center" wrapText="1"/>
    </xf>
    <xf numFmtId="3" fontId="40" fillId="0" borderId="4" xfId="12" applyNumberFormat="1" applyFont="1" applyFill="1" applyBorder="1" applyAlignment="1">
      <alignment horizontal="center" vertical="center" wrapText="1"/>
    </xf>
    <xf numFmtId="165" fontId="40" fillId="0" borderId="6" xfId="12" applyNumberFormat="1" applyFont="1" applyFill="1" applyBorder="1" applyAlignment="1">
      <alignment horizontal="center" vertical="center" wrapText="1"/>
    </xf>
    <xf numFmtId="165" fontId="35" fillId="0" borderId="6" xfId="12" applyNumberFormat="1" applyFont="1" applyFill="1" applyBorder="1" applyAlignment="1">
      <alignment horizontal="center" vertical="center" wrapText="1"/>
    </xf>
    <xf numFmtId="165" fontId="39" fillId="0" borderId="2" xfId="11" applyNumberFormat="1" applyFont="1" applyFill="1" applyBorder="1" applyAlignment="1">
      <alignment horizontal="center" vertical="center" wrapText="1"/>
    </xf>
    <xf numFmtId="3" fontId="47" fillId="0" borderId="2" xfId="11" applyNumberFormat="1" applyFont="1" applyFill="1" applyBorder="1" applyAlignment="1">
      <alignment horizontal="center" vertical="center"/>
    </xf>
    <xf numFmtId="1" fontId="1" fillId="0" borderId="17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18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8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2" fillId="0" borderId="4" xfId="5" applyNumberFormat="1" applyFont="1" applyFill="1" applyBorder="1" applyAlignment="1" applyProtection="1">
      <alignment horizontal="center" vertical="center" wrapText="1"/>
      <protection locked="0"/>
    </xf>
    <xf numFmtId="1" fontId="23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6" xfId="6" applyFont="1" applyFill="1" applyBorder="1" applyAlignment="1">
      <alignment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3" fontId="33" fillId="0" borderId="3" xfId="6" applyNumberFormat="1" applyFont="1" applyFill="1" applyBorder="1" applyAlignment="1">
      <alignment horizontal="center" vertical="center" wrapText="1"/>
    </xf>
    <xf numFmtId="3" fontId="6" fillId="0" borderId="19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31" fillId="0" borderId="0" xfId="6" applyFont="1" applyFill="1"/>
    <xf numFmtId="0" fontId="1" fillId="0" borderId="0" xfId="6" applyFont="1" applyAlignment="1">
      <alignment vertical="center"/>
    </xf>
    <xf numFmtId="2" fontId="6" fillId="0" borderId="6" xfId="6" applyNumberFormat="1" applyFont="1" applyFill="1" applyBorder="1" applyAlignment="1">
      <alignment horizontal="left" wrapText="1"/>
    </xf>
    <xf numFmtId="2" fontId="6" fillId="0" borderId="6" xfId="6" applyNumberFormat="1" applyFont="1" applyFill="1" applyBorder="1" applyAlignment="1">
      <alignment horizontal="left" vertical="center" wrapText="1"/>
    </xf>
    <xf numFmtId="0" fontId="6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left" wrapText="1"/>
    </xf>
    <xf numFmtId="0" fontId="6" fillId="0" borderId="6" xfId="6" applyFont="1" applyBorder="1" applyAlignment="1">
      <alignment horizontal="left" wrapText="1"/>
    </xf>
    <xf numFmtId="0" fontId="6" fillId="0" borderId="6" xfId="6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wrapText="1"/>
    </xf>
    <xf numFmtId="0" fontId="1" fillId="0" borderId="6" xfId="6" applyFont="1" applyFill="1" applyBorder="1" applyAlignment="1">
      <alignment horizontal="center"/>
    </xf>
    <xf numFmtId="2" fontId="1" fillId="0" borderId="6" xfId="6" applyNumberFormat="1" applyFont="1" applyBorder="1" applyAlignment="1">
      <alignment horizontal="center" vertical="center" wrapText="1"/>
    </xf>
    <xf numFmtId="0" fontId="16" fillId="0" borderId="0" xfId="9" applyFont="1" applyFill="1" applyAlignment="1">
      <alignment horizontal="center" vertical="top" wrapText="1"/>
    </xf>
    <xf numFmtId="0" fontId="36" fillId="0" borderId="0" xfId="11" applyFont="1" applyFill="1" applyAlignment="1">
      <alignment horizontal="center"/>
    </xf>
    <xf numFmtId="0" fontId="1" fillId="0" borderId="0" xfId="9" applyFont="1" applyFill="1" applyAlignment="1">
      <alignment horizontal="center" vertical="top"/>
    </xf>
    <xf numFmtId="0" fontId="5" fillId="0" borderId="6" xfId="9" applyFont="1" applyFill="1" applyBorder="1" applyAlignment="1">
      <alignment horizontal="center" vertical="center"/>
    </xf>
    <xf numFmtId="49" fontId="5" fillId="0" borderId="6" xfId="9" applyNumberFormat="1" applyFont="1" applyFill="1" applyBorder="1" applyAlignment="1">
      <alignment horizontal="center" vertical="center"/>
    </xf>
    <xf numFmtId="0" fontId="57" fillId="0" borderId="6" xfId="9" applyFont="1" applyFill="1" applyBorder="1" applyAlignment="1">
      <alignment horizontal="center" vertical="center" wrapText="1"/>
    </xf>
    <xf numFmtId="49" fontId="57" fillId="0" borderId="5" xfId="9" applyNumberFormat="1" applyFont="1" applyBorder="1" applyAlignment="1">
      <alignment horizontal="center" vertical="center" wrapText="1"/>
    </xf>
    <xf numFmtId="0" fontId="57" fillId="0" borderId="6" xfId="9" applyFont="1" applyFill="1" applyBorder="1" applyAlignment="1">
      <alignment horizontal="center" vertical="center"/>
    </xf>
    <xf numFmtId="49" fontId="57" fillId="0" borderId="6" xfId="9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7" fillId="0" borderId="6" xfId="9" applyFont="1" applyBorder="1" applyAlignment="1">
      <alignment horizontal="left"/>
    </xf>
    <xf numFmtId="3" fontId="7" fillId="0" borderId="6" xfId="10" applyNumberFormat="1" applyFont="1" applyBorder="1" applyAlignment="1">
      <alignment horizontal="center"/>
    </xf>
    <xf numFmtId="165" fontId="7" fillId="0" borderId="6" xfId="9" applyNumberFormat="1" applyFont="1" applyBorder="1" applyAlignment="1">
      <alignment horizontal="center"/>
    </xf>
    <xf numFmtId="3" fontId="7" fillId="0" borderId="6" xfId="9" applyNumberFormat="1" applyFont="1" applyFill="1" applyBorder="1" applyAlignment="1">
      <alignment horizontal="center"/>
    </xf>
    <xf numFmtId="0" fontId="31" fillId="0" borderId="0" xfId="9" applyFont="1" applyAlignment="1">
      <alignment horizontal="center" vertical="center"/>
    </xf>
    <xf numFmtId="3" fontId="31" fillId="0" borderId="6" xfId="10" applyNumberFormat="1" applyFont="1" applyBorder="1" applyAlignment="1">
      <alignment horizontal="center"/>
    </xf>
    <xf numFmtId="0" fontId="1" fillId="0" borderId="0" xfId="9" applyFont="1"/>
    <xf numFmtId="0" fontId="31" fillId="0" borderId="0" xfId="9" applyFont="1"/>
    <xf numFmtId="0" fontId="33" fillId="0" borderId="0" xfId="9" applyFont="1" applyFill="1" applyAlignment="1">
      <alignment vertical="top" wrapText="1"/>
    </xf>
    <xf numFmtId="0" fontId="4" fillId="0" borderId="0" xfId="9" applyFont="1" applyFill="1" applyAlignment="1">
      <alignment vertical="top" wrapText="1"/>
    </xf>
    <xf numFmtId="0" fontId="39" fillId="0" borderId="0" xfId="11" applyFont="1" applyFill="1" applyBorder="1" applyAlignment="1">
      <alignment horizontal="left"/>
    </xf>
    <xf numFmtId="0" fontId="52" fillId="0" borderId="6" xfId="11" applyFont="1" applyFill="1" applyBorder="1" applyAlignment="1">
      <alignment horizontal="left" vertical="center" wrapText="1"/>
    </xf>
    <xf numFmtId="3" fontId="59" fillId="0" borderId="6" xfId="12" applyNumberFormat="1" applyFont="1" applyBorder="1" applyAlignment="1">
      <alignment horizontal="center" vertical="center" wrapText="1"/>
    </xf>
    <xf numFmtId="1" fontId="46" fillId="0" borderId="0" xfId="11" applyNumberFormat="1" applyFont="1" applyFill="1"/>
    <xf numFmtId="0" fontId="35" fillId="0" borderId="0" xfId="11" applyFont="1" applyFill="1" applyAlignment="1">
      <alignment vertical="center" wrapText="1"/>
    </xf>
    <xf numFmtId="0" fontId="42" fillId="0" borderId="0" xfId="11" applyFont="1" applyFill="1" applyAlignment="1">
      <alignment horizontal="center" vertical="top" wrapText="1"/>
    </xf>
    <xf numFmtId="3" fontId="31" fillId="0" borderId="4" xfId="9" applyNumberFormat="1" applyFont="1" applyFill="1" applyBorder="1" applyAlignment="1">
      <alignment horizontal="center"/>
    </xf>
    <xf numFmtId="165" fontId="31" fillId="0" borderId="6" xfId="0" applyNumberFormat="1" applyFont="1" applyFill="1" applyBorder="1" applyAlignment="1">
      <alignment horizontal="center" vertical="center"/>
    </xf>
    <xf numFmtId="3" fontId="39" fillId="4" borderId="2" xfId="11" applyNumberFormat="1" applyFont="1" applyFill="1" applyBorder="1" applyAlignment="1">
      <alignment horizontal="center" vertical="center"/>
    </xf>
    <xf numFmtId="165" fontId="7" fillId="0" borderId="2" xfId="9" applyNumberFormat="1" applyFont="1" applyBorder="1" applyAlignment="1">
      <alignment horizontal="center" vertical="center"/>
    </xf>
    <xf numFmtId="3" fontId="39" fillId="0" borderId="2" xfId="11" applyNumberFormat="1" applyFont="1" applyFill="1" applyBorder="1" applyAlignment="1">
      <alignment horizontal="center" vertical="center"/>
    </xf>
    <xf numFmtId="3" fontId="39" fillId="4" borderId="5" xfId="11" applyNumberFormat="1" applyFont="1" applyFill="1" applyBorder="1" applyAlignment="1">
      <alignment horizontal="center" vertical="center"/>
    </xf>
    <xf numFmtId="165" fontId="7" fillId="0" borderId="5" xfId="9" applyNumberFormat="1" applyFont="1" applyBorder="1" applyAlignment="1">
      <alignment horizontal="center" vertical="center"/>
    </xf>
    <xf numFmtId="1" fontId="45" fillId="0" borderId="6" xfId="11" applyNumberFormat="1" applyFont="1" applyFill="1" applyBorder="1" applyAlignment="1">
      <alignment horizontal="center" vertical="center"/>
    </xf>
    <xf numFmtId="2" fontId="7" fillId="0" borderId="0" xfId="6" applyNumberFormat="1" applyFont="1" applyAlignment="1">
      <alignment wrapText="1"/>
    </xf>
    <xf numFmtId="3" fontId="45" fillId="0" borderId="1" xfId="11" applyNumberFormat="1" applyFont="1" applyFill="1" applyBorder="1" applyAlignment="1">
      <alignment horizontal="center" vertical="center"/>
    </xf>
    <xf numFmtId="3" fontId="45" fillId="0" borderId="14" xfId="11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47" fillId="0" borderId="2" xfId="11" applyFont="1" applyFill="1" applyBorder="1" applyAlignment="1">
      <alignment horizontal="center" vertical="center" wrapText="1"/>
    </xf>
    <xf numFmtId="0" fontId="54" fillId="0" borderId="5" xfId="11" applyFont="1" applyFill="1" applyBorder="1" applyAlignment="1">
      <alignment horizontal="center" vertical="center" wrapText="1"/>
    </xf>
    <xf numFmtId="3" fontId="47" fillId="0" borderId="14" xfId="11" applyNumberFormat="1" applyFont="1" applyFill="1" applyBorder="1" applyAlignment="1">
      <alignment horizontal="center" vertical="center"/>
    </xf>
    <xf numFmtId="1" fontId="4" fillId="0" borderId="6" xfId="5" applyNumberFormat="1" applyFont="1" applyFill="1" applyBorder="1" applyAlignment="1" applyProtection="1">
      <alignment horizontal="left" vertical="center"/>
      <protection locked="0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48" fillId="0" borderId="0" xfId="11" applyFont="1" applyFill="1" applyAlignment="1"/>
    <xf numFmtId="0" fontId="54" fillId="0" borderId="0" xfId="11" applyFont="1" applyFill="1" applyAlignment="1"/>
    <xf numFmtId="0" fontId="38" fillId="0" borderId="0" xfId="11" applyFont="1" applyFill="1" applyBorder="1" applyAlignment="1">
      <alignment horizontal="right" vertical="center"/>
    </xf>
    <xf numFmtId="1" fontId="45" fillId="0" borderId="6" xfId="12" applyNumberFormat="1" applyFont="1" applyFill="1" applyBorder="1" applyAlignment="1">
      <alignment horizontal="center" vertical="center" wrapText="1"/>
    </xf>
    <xf numFmtId="0" fontId="60" fillId="0" borderId="6" xfId="11" applyFont="1" applyFill="1" applyBorder="1" applyAlignment="1">
      <alignment horizontal="center" vertical="center" wrapText="1"/>
    </xf>
    <xf numFmtId="3" fontId="40" fillId="0" borderId="6" xfId="11" applyNumberFormat="1" applyFont="1" applyFill="1" applyBorder="1" applyAlignment="1">
      <alignment horizontal="center" vertical="center"/>
    </xf>
    <xf numFmtId="164" fontId="61" fillId="0" borderId="6" xfId="11" applyNumberFormat="1" applyFont="1" applyFill="1" applyBorder="1" applyAlignment="1">
      <alignment horizontal="center" vertical="center"/>
    </xf>
    <xf numFmtId="164" fontId="62" fillId="0" borderId="6" xfId="11" applyNumberFormat="1" applyFont="1" applyFill="1" applyBorder="1" applyAlignment="1">
      <alignment horizontal="center" vertical="center"/>
    </xf>
    <xf numFmtId="3" fontId="42" fillId="0" borderId="0" xfId="11" applyNumberFormat="1" applyFont="1" applyFill="1" applyAlignment="1">
      <alignment vertical="center"/>
    </xf>
    <xf numFmtId="0" fontId="60" fillId="0" borderId="6" xfId="11" applyFont="1" applyFill="1" applyBorder="1" applyAlignment="1">
      <alignment horizontal="left" vertical="center" wrapText="1"/>
    </xf>
    <xf numFmtId="0" fontId="43" fillId="0" borderId="2" xfId="11" applyFont="1" applyFill="1" applyBorder="1" applyAlignment="1">
      <alignment horizontal="left" vertical="center"/>
    </xf>
    <xf numFmtId="164" fontId="61" fillId="0" borderId="2" xfId="11" applyNumberFormat="1" applyFont="1" applyFill="1" applyBorder="1" applyAlignment="1">
      <alignment horizontal="center" vertical="center"/>
    </xf>
    <xf numFmtId="164" fontId="62" fillId="0" borderId="2" xfId="11" applyNumberFormat="1" applyFont="1" applyFill="1" applyBorder="1" applyAlignment="1">
      <alignment horizontal="center" vertical="center"/>
    </xf>
    <xf numFmtId="3" fontId="41" fillId="0" borderId="2" xfId="11" applyNumberFormat="1" applyFont="1" applyFill="1" applyBorder="1" applyAlignment="1">
      <alignment horizontal="center" vertical="center"/>
    </xf>
    <xf numFmtId="164" fontId="41" fillId="0" borderId="2" xfId="11" applyNumberFormat="1" applyFont="1" applyFill="1" applyBorder="1" applyAlignment="1">
      <alignment horizontal="center" vertical="center"/>
    </xf>
    <xf numFmtId="0" fontId="42" fillId="0" borderId="5" xfId="11" applyFont="1" applyFill="1" applyBorder="1" applyAlignment="1">
      <alignment horizontal="left" vertical="center" wrapText="1"/>
    </xf>
    <xf numFmtId="3" fontId="44" fillId="0" borderId="5" xfId="12" applyNumberFormat="1" applyFont="1" applyFill="1" applyBorder="1" applyAlignment="1">
      <alignment horizontal="center" vertical="center" wrapText="1"/>
    </xf>
    <xf numFmtId="3" fontId="45" fillId="0" borderId="5" xfId="11" applyNumberFormat="1" applyFont="1" applyFill="1" applyBorder="1" applyAlignment="1">
      <alignment horizontal="center" vertical="center"/>
    </xf>
    <xf numFmtId="164" fontId="38" fillId="0" borderId="5" xfId="11" applyNumberFormat="1" applyFont="1" applyFill="1" applyBorder="1" applyAlignment="1">
      <alignment horizontal="center" vertical="center"/>
    </xf>
    <xf numFmtId="164" fontId="63" fillId="0" borderId="6" xfId="12" applyNumberFormat="1" applyFont="1" applyFill="1" applyBorder="1" applyAlignment="1">
      <alignment horizontal="center" vertical="center" wrapText="1"/>
    </xf>
    <xf numFmtId="164" fontId="38" fillId="0" borderId="6" xfId="11" applyNumberFormat="1" applyFont="1" applyFill="1" applyBorder="1" applyAlignment="1">
      <alignment horizontal="center" vertical="center"/>
    </xf>
    <xf numFmtId="3" fontId="46" fillId="0" borderId="0" xfId="11" applyNumberFormat="1" applyFont="1" applyFill="1" applyAlignment="1">
      <alignment horizontal="center" vertical="center" wrapText="1"/>
    </xf>
    <xf numFmtId="164" fontId="64" fillId="0" borderId="5" xfId="11" applyNumberFormat="1" applyFont="1" applyFill="1" applyBorder="1" applyAlignment="1">
      <alignment horizontal="center" vertical="center"/>
    </xf>
    <xf numFmtId="164" fontId="64" fillId="0" borderId="6" xfId="11" applyNumberFormat="1" applyFont="1" applyFill="1" applyBorder="1" applyAlignment="1">
      <alignment horizontal="center" vertical="center"/>
    </xf>
    <xf numFmtId="3" fontId="42" fillId="0" borderId="0" xfId="11" applyNumberFormat="1" applyFont="1" applyFill="1" applyAlignment="1">
      <alignment vertical="center" wrapText="1"/>
    </xf>
    <xf numFmtId="0" fontId="47" fillId="0" borderId="2" xfId="11" applyFont="1" applyFill="1" applyBorder="1" applyAlignment="1">
      <alignment horizontal="center" vertical="center"/>
    </xf>
    <xf numFmtId="0" fontId="54" fillId="0" borderId="2" xfId="11" applyFont="1" applyFill="1" applyBorder="1" applyAlignment="1">
      <alignment horizontal="center" vertical="center" wrapText="1"/>
    </xf>
    <xf numFmtId="0" fontId="55" fillId="0" borderId="5" xfId="13" applyFont="1" applyFill="1" applyBorder="1" applyAlignment="1">
      <alignment vertical="center" wrapText="1"/>
    </xf>
    <xf numFmtId="0" fontId="6" fillId="0" borderId="6" xfId="6" applyFont="1" applyBorder="1" applyAlignment="1">
      <alignment horizontal="center"/>
    </xf>
    <xf numFmtId="0" fontId="11" fillId="0" borderId="5" xfId="1" applyFont="1" applyBorder="1" applyAlignment="1">
      <alignment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0" xfId="6" applyNumberFormat="1" applyFont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0" fontId="6" fillId="0" borderId="6" xfId="6" applyFont="1" applyBorder="1" applyAlignment="1">
      <alignment wrapText="1"/>
    </xf>
    <xf numFmtId="165" fontId="7" fillId="2" borderId="6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wrapText="1"/>
    </xf>
    <xf numFmtId="3" fontId="7" fillId="0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3" fontId="40" fillId="0" borderId="0" xfId="11" applyNumberFormat="1" applyFont="1" applyFill="1" applyBorder="1" applyAlignment="1">
      <alignment horizontal="center" vertical="center"/>
    </xf>
    <xf numFmtId="3" fontId="22" fillId="0" borderId="12" xfId="5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 inden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 indent="2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0" xfId="5" applyNumberFormat="1" applyFont="1" applyFill="1" applyProtection="1">
      <protection locked="0"/>
    </xf>
    <xf numFmtId="1" fontId="18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1" fontId="4" fillId="0" borderId="6" xfId="5" applyNumberFormat="1" applyFont="1" applyFill="1" applyBorder="1" applyAlignment="1" applyProtection="1">
      <alignment horizontal="center" vertical="center"/>
      <protection locked="0"/>
    </xf>
    <xf numFmtId="3" fontId="7" fillId="0" borderId="6" xfId="2" applyNumberFormat="1" applyFont="1" applyFill="1" applyBorder="1" applyAlignment="1">
      <alignment horizontal="center" vertical="center" wrapText="1"/>
    </xf>
    <xf numFmtId="1" fontId="31" fillId="0" borderId="6" xfId="0" applyNumberFormat="1" applyFont="1" applyFill="1" applyBorder="1" applyAlignment="1" applyProtection="1">
      <alignment horizontal="left" wrapText="1" shrinkToFit="1"/>
      <protection locked="0"/>
    </xf>
    <xf numFmtId="0" fontId="6" fillId="0" borderId="6" xfId="6" applyFont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left" wrapText="1"/>
    </xf>
    <xf numFmtId="0" fontId="42" fillId="0" borderId="6" xfId="0" applyFont="1" applyFill="1" applyBorder="1" applyAlignment="1">
      <alignment wrapText="1"/>
    </xf>
    <xf numFmtId="1" fontId="1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6" applyFont="1" applyBorder="1" applyAlignment="1">
      <alignment horizontal="center" vertical="center" wrapText="1"/>
    </xf>
    <xf numFmtId="1" fontId="18" fillId="0" borderId="0" xfId="5" applyNumberFormat="1" applyFont="1" applyFill="1" applyAlignment="1" applyProtection="1">
      <alignment horizontal="center"/>
      <protection locked="0"/>
    </xf>
    <xf numFmtId="1" fontId="20" fillId="0" borderId="6" xfId="5" applyNumberFormat="1" applyFont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left" vertical="center" wrapText="1"/>
    </xf>
    <xf numFmtId="164" fontId="31" fillId="0" borderId="6" xfId="3" applyNumberFormat="1" applyFont="1" applyFill="1" applyBorder="1" applyAlignment="1">
      <alignment horizontal="center" vertical="center" wrapText="1"/>
    </xf>
    <xf numFmtId="1" fontId="18" fillId="0" borderId="0" xfId="5" applyNumberFormat="1" applyFont="1" applyFill="1" applyAlignment="1" applyProtection="1">
      <alignment horizontal="center"/>
      <protection locked="0"/>
    </xf>
    <xf numFmtId="0" fontId="7" fillId="0" borderId="5" xfId="1" applyFont="1" applyFill="1" applyBorder="1" applyAlignment="1">
      <alignment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18" fillId="0" borderId="0" xfId="5" applyNumberFormat="1" applyFont="1" applyFill="1" applyAlignment="1" applyProtection="1">
      <alignment horizontal="center"/>
      <protection locked="0"/>
    </xf>
    <xf numFmtId="0" fontId="8" fillId="0" borderId="6" xfId="1" applyFont="1" applyBorder="1" applyAlignment="1">
      <alignment horizontal="left" vertical="center" wrapText="1" indent="1"/>
    </xf>
    <xf numFmtId="3" fontId="7" fillId="0" borderId="5" xfId="1" applyNumberFormat="1" applyFont="1" applyFill="1" applyBorder="1" applyAlignment="1">
      <alignment horizontal="center" vertical="center" wrapText="1"/>
    </xf>
    <xf numFmtId="1" fontId="6" fillId="0" borderId="6" xfId="5" applyNumberFormat="1" applyFont="1" applyFill="1" applyBorder="1" applyAlignment="1" applyProtection="1">
      <alignment horizontal="center" vertical="center"/>
      <protection locked="0"/>
    </xf>
    <xf numFmtId="1" fontId="33" fillId="0" borderId="6" xfId="5" applyNumberFormat="1" applyFont="1" applyFill="1" applyBorder="1" applyAlignment="1" applyProtection="1">
      <alignment horizontal="center" vertical="center"/>
      <protection locked="0"/>
    </xf>
    <xf numFmtId="1" fontId="65" fillId="0" borderId="6" xfId="5" applyNumberFormat="1" applyFont="1" applyFill="1" applyBorder="1" applyAlignment="1" applyProtection="1">
      <alignment horizontal="center" vertical="center"/>
      <protection locked="0"/>
    </xf>
    <xf numFmtId="165" fontId="65" fillId="0" borderId="6" xfId="5" applyNumberFormat="1" applyFont="1" applyFill="1" applyBorder="1" applyAlignment="1" applyProtection="1">
      <alignment horizontal="center" vertical="center"/>
      <protection locked="0"/>
    </xf>
    <xf numFmtId="165" fontId="33" fillId="0" borderId="6" xfId="5" applyNumberFormat="1" applyFont="1" applyFill="1" applyBorder="1" applyAlignment="1" applyProtection="1">
      <alignment horizontal="center" vertical="center"/>
      <protection locked="0"/>
    </xf>
    <xf numFmtId="0" fontId="16" fillId="0" borderId="6" xfId="9" applyFont="1" applyFill="1" applyBorder="1" applyAlignment="1">
      <alignment horizontal="center" vertical="top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5" xfId="9" applyNumberFormat="1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top"/>
    </xf>
    <xf numFmtId="0" fontId="16" fillId="0" borderId="0" xfId="9" applyFont="1" applyFill="1" applyAlignment="1">
      <alignment horizontal="center" vertical="center" wrapText="1"/>
    </xf>
    <xf numFmtId="0" fontId="33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16" fillId="0" borderId="1" xfId="9" applyFont="1" applyFill="1" applyBorder="1" applyAlignment="1">
      <alignment horizontal="left" wrapText="1"/>
    </xf>
    <xf numFmtId="0" fontId="11" fillId="0" borderId="1" xfId="9" applyFont="1" applyFill="1" applyBorder="1" applyAlignment="1">
      <alignment horizontal="right" wrapText="1"/>
    </xf>
    <xf numFmtId="0" fontId="39" fillId="0" borderId="2" xfId="11" applyFont="1" applyFill="1" applyBorder="1" applyAlignment="1">
      <alignment horizontal="center" vertical="center"/>
    </xf>
    <xf numFmtId="0" fontId="39" fillId="0" borderId="5" xfId="11" applyFont="1" applyFill="1" applyBorder="1" applyAlignment="1">
      <alignment horizontal="center" vertical="center"/>
    </xf>
    <xf numFmtId="0" fontId="34" fillId="0" borderId="0" xfId="11" applyFont="1" applyFill="1" applyAlignment="1">
      <alignment horizontal="center" wrapText="1"/>
    </xf>
    <xf numFmtId="0" fontId="36" fillId="0" borderId="0" xfId="11" applyFont="1" applyFill="1" applyAlignment="1">
      <alignment horizontal="center"/>
    </xf>
    <xf numFmtId="0" fontId="33" fillId="0" borderId="0" xfId="9" applyFont="1" applyFill="1" applyAlignment="1">
      <alignment horizontal="center" wrapText="1"/>
    </xf>
    <xf numFmtId="0" fontId="5" fillId="0" borderId="0" xfId="9" applyFont="1" applyFill="1" applyAlignment="1">
      <alignment horizontal="center" vertical="center" wrapText="1"/>
    </xf>
    <xf numFmtId="0" fontId="17" fillId="0" borderId="0" xfId="9" applyFont="1" applyFill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top" wrapText="1"/>
    </xf>
    <xf numFmtId="0" fontId="4" fillId="0" borderId="6" xfId="9" applyFont="1" applyFill="1" applyBorder="1" applyAlignment="1">
      <alignment horizontal="center" vertical="center" wrapText="1"/>
    </xf>
    <xf numFmtId="0" fontId="34" fillId="0" borderId="0" xfId="11" applyFont="1" applyFill="1" applyAlignment="1">
      <alignment horizontal="center"/>
    </xf>
    <xf numFmtId="0" fontId="48" fillId="0" borderId="0" xfId="11" applyFont="1" applyFill="1" applyAlignment="1">
      <alignment horizontal="center"/>
    </xf>
    <xf numFmtId="0" fontId="49" fillId="0" borderId="0" xfId="11" applyFont="1" applyFill="1" applyAlignment="1">
      <alignment horizontal="center"/>
    </xf>
    <xf numFmtId="0" fontId="6" fillId="0" borderId="6" xfId="6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0" fontId="6" fillId="0" borderId="9" xfId="6" applyFont="1" applyFill="1" applyBorder="1" applyAlignment="1">
      <alignment horizontal="center"/>
    </xf>
    <xf numFmtId="0" fontId="6" fillId="0" borderId="5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3" borderId="17" xfId="6" applyFont="1" applyFill="1" applyBorder="1" applyAlignment="1">
      <alignment horizontal="center" vertical="center" wrapText="1"/>
    </xf>
    <xf numFmtId="0" fontId="54" fillId="0" borderId="0" xfId="11" applyFont="1" applyFill="1" applyAlignment="1">
      <alignment horizontal="center"/>
    </xf>
    <xf numFmtId="0" fontId="37" fillId="0" borderId="6" xfId="11" applyFont="1" applyFill="1" applyBorder="1" applyAlignment="1">
      <alignment horizontal="center"/>
    </xf>
    <xf numFmtId="0" fontId="39" fillId="0" borderId="3" xfId="11" applyFont="1" applyFill="1" applyBorder="1" applyAlignment="1">
      <alignment horizontal="center" vertical="center"/>
    </xf>
    <xf numFmtId="0" fontId="39" fillId="0" borderId="17" xfId="11" applyFont="1" applyFill="1" applyBorder="1" applyAlignment="1">
      <alignment horizontal="center" vertical="center"/>
    </xf>
    <xf numFmtId="0" fontId="39" fillId="0" borderId="4" xfId="11" applyFont="1" applyFill="1" applyBorder="1" applyAlignment="1">
      <alignment horizontal="center" vertical="center"/>
    </xf>
    <xf numFmtId="0" fontId="39" fillId="0" borderId="3" xfId="11" applyFont="1" applyFill="1" applyBorder="1" applyAlignment="1">
      <alignment horizontal="center" vertical="center" wrapText="1"/>
    </xf>
    <xf numFmtId="0" fontId="39" fillId="0" borderId="17" xfId="11" applyFont="1" applyFill="1" applyBorder="1" applyAlignment="1">
      <alignment horizontal="center" vertical="center" wrapText="1"/>
    </xf>
    <xf numFmtId="0" fontId="39" fillId="0" borderId="4" xfId="11" applyFont="1" applyFill="1" applyBorder="1" applyAlignment="1">
      <alignment horizontal="center" vertical="center" wrapText="1"/>
    </xf>
    <xf numFmtId="0" fontId="38" fillId="0" borderId="0" xfId="11" applyFont="1" applyFill="1" applyAlignment="1">
      <alignment horizontal="center"/>
    </xf>
    <xf numFmtId="0" fontId="47" fillId="0" borderId="6" xfId="1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2" fontId="6" fillId="0" borderId="2" xfId="6" applyNumberFormat="1" applyFont="1" applyBorder="1" applyAlignment="1">
      <alignment horizontal="center" vertical="center" wrapText="1"/>
    </xf>
    <xf numFmtId="2" fontId="6" fillId="0" borderId="5" xfId="6" applyNumberFormat="1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17" xfId="6" applyNumberFormat="1" applyFont="1" applyBorder="1" applyAlignment="1">
      <alignment horizontal="center" vertical="center" wrapText="1"/>
    </xf>
    <xf numFmtId="0" fontId="4" fillId="0" borderId="4" xfId="6" applyNumberFormat="1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27" fillId="0" borderId="6" xfId="6" applyFont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3" fillId="0" borderId="12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" fontId="6" fillId="0" borderId="11" xfId="5" applyNumberFormat="1" applyFont="1" applyFill="1" applyBorder="1" applyAlignment="1" applyProtection="1">
      <alignment horizontal="center" vertical="center" wrapText="1"/>
    </xf>
    <xf numFmtId="1" fontId="6" fillId="0" borderId="12" xfId="5" applyNumberFormat="1" applyFont="1" applyFill="1" applyBorder="1" applyAlignment="1" applyProtection="1">
      <alignment horizontal="center" vertical="center" wrapText="1"/>
    </xf>
    <xf numFmtId="1" fontId="6" fillId="0" borderId="13" xfId="5" applyNumberFormat="1" applyFont="1" applyFill="1" applyBorder="1" applyAlignment="1" applyProtection="1">
      <alignment horizontal="center" vertical="center" wrapText="1"/>
    </xf>
    <xf numFmtId="1" fontId="6" fillId="0" borderId="15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</xf>
    <xf numFmtId="1" fontId="6" fillId="0" borderId="16" xfId="5" applyNumberFormat="1" applyFont="1" applyFill="1" applyBorder="1" applyAlignment="1" applyProtection="1">
      <alignment horizontal="center" vertical="center" wrapText="1"/>
    </xf>
    <xf numFmtId="1" fontId="6" fillId="0" borderId="10" xfId="5" applyNumberFormat="1" applyFont="1" applyFill="1" applyBorder="1" applyAlignment="1" applyProtection="1">
      <alignment horizontal="center" vertical="center" wrapText="1"/>
    </xf>
    <xf numFmtId="1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14" xfId="5" applyNumberFormat="1" applyFont="1" applyFill="1" applyBorder="1" applyAlignment="1" applyProtection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20" fillId="0" borderId="2" xfId="5" applyNumberFormat="1" applyFont="1" applyFill="1" applyBorder="1" applyAlignment="1" applyProtection="1">
      <alignment horizontal="center" vertical="center" wrapText="1"/>
    </xf>
    <xf numFmtId="1" fontId="20" fillId="0" borderId="5" xfId="5" applyNumberFormat="1" applyFont="1" applyFill="1" applyBorder="1" applyAlignment="1" applyProtection="1">
      <alignment horizontal="center" vertical="center" wrapText="1"/>
    </xf>
    <xf numFmtId="1" fontId="15" fillId="0" borderId="0" xfId="5" applyNumberFormat="1" applyFont="1" applyFill="1" applyAlignment="1" applyProtection="1">
      <alignment horizontal="center"/>
      <protection locked="0"/>
    </xf>
    <xf numFmtId="0" fontId="0" fillId="0" borderId="0" xfId="0" applyAlignment="1"/>
    <xf numFmtId="1" fontId="15" fillId="0" borderId="1" xfId="5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0" fillId="0" borderId="12" xfId="0" applyBorder="1" applyAlignment="1"/>
    <xf numFmtId="1" fontId="18" fillId="0" borderId="0" xfId="5" applyNumberFormat="1" applyFont="1" applyFill="1" applyAlignment="1" applyProtection="1">
      <alignment horizontal="center"/>
      <protection locked="0"/>
    </xf>
    <xf numFmtId="1" fontId="55" fillId="0" borderId="2" xfId="5" applyNumberFormat="1" applyFont="1" applyBorder="1" applyAlignment="1">
      <alignment horizontal="center" vertical="center" wrapText="1"/>
    </xf>
    <xf numFmtId="1" fontId="55" fillId="0" borderId="9" xfId="5" applyNumberFormat="1" applyFont="1" applyBorder="1" applyAlignment="1">
      <alignment horizontal="center" vertical="center" wrapText="1"/>
    </xf>
    <xf numFmtId="1" fontId="55" fillId="0" borderId="5" xfId="5" applyNumberFormat="1" applyFont="1" applyBorder="1" applyAlignment="1">
      <alignment horizontal="center" vertical="center" wrapText="1"/>
    </xf>
    <xf numFmtId="1" fontId="6" fillId="0" borderId="2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4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</xf>
    <xf numFmtId="1" fontId="6" fillId="0" borderId="6" xfId="5" applyNumberFormat="1" applyFont="1" applyBorder="1" applyAlignment="1">
      <alignment horizontal="center" vertical="center" wrapText="1"/>
    </xf>
    <xf numFmtId="1" fontId="33" fillId="0" borderId="6" xfId="5" applyNumberFormat="1" applyFont="1" applyBorder="1" applyAlignment="1" applyProtection="1">
      <alignment horizontal="center"/>
      <protection locked="0"/>
    </xf>
    <xf numFmtId="1" fontId="1" fillId="0" borderId="2" xfId="5" applyNumberFormat="1" applyFont="1" applyFill="1" applyBorder="1" applyAlignment="1" applyProtection="1">
      <alignment horizontal="center"/>
    </xf>
    <xf numFmtId="1" fontId="1" fillId="0" borderId="9" xfId="5" applyNumberFormat="1" applyFont="1" applyFill="1" applyBorder="1" applyAlignment="1" applyProtection="1">
      <alignment horizontal="center"/>
    </xf>
    <xf numFmtId="1" fontId="1" fillId="0" borderId="5" xfId="5" applyNumberFormat="1" applyFont="1" applyFill="1" applyBorder="1" applyAlignment="1" applyProtection="1">
      <alignment horizontal="center"/>
    </xf>
    <xf numFmtId="1" fontId="6" fillId="2" borderId="6" xfId="5" applyNumberFormat="1" applyFont="1" applyFill="1" applyBorder="1" applyAlignment="1" applyProtection="1">
      <alignment horizontal="center" vertical="center" wrapText="1"/>
    </xf>
    <xf numFmtId="1" fontId="6" fillId="2" borderId="2" xfId="5" applyNumberFormat="1" applyFont="1" applyFill="1" applyBorder="1" applyAlignment="1" applyProtection="1">
      <alignment horizontal="center" vertical="center" wrapText="1"/>
    </xf>
    <xf numFmtId="1" fontId="21" fillId="0" borderId="3" xfId="5" applyNumberFormat="1" applyFont="1" applyFill="1" applyBorder="1" applyAlignment="1" applyProtection="1">
      <alignment horizontal="center" vertical="center" wrapText="1"/>
    </xf>
    <xf numFmtId="1" fontId="21" fillId="0" borderId="4" xfId="5" applyNumberFormat="1" applyFont="1" applyFill="1" applyBorder="1" applyAlignment="1" applyProtection="1">
      <alignment horizontal="center" vertical="center" wrapText="1"/>
    </xf>
    <xf numFmtId="1" fontId="6" fillId="0" borderId="2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/>
      <protection locked="0"/>
    </xf>
    <xf numFmtId="1" fontId="7" fillId="0" borderId="3" xfId="5" applyNumberFormat="1" applyFont="1" applyFill="1" applyBorder="1" applyAlignment="1" applyProtection="1">
      <alignment horizontal="center" vertical="center"/>
      <protection locked="0"/>
    </xf>
    <xf numFmtId="1" fontId="7" fillId="0" borderId="18" xfId="5" applyNumberFormat="1" applyFont="1" applyFill="1" applyBorder="1" applyAlignment="1" applyProtection="1">
      <alignment horizontal="center" vertical="center"/>
      <protection locked="0"/>
    </xf>
    <xf numFmtId="1" fontId="20" fillId="0" borderId="6" xfId="5" applyNumberFormat="1" applyFont="1" applyBorder="1" applyAlignment="1">
      <alignment horizontal="center" vertical="center" wrapText="1"/>
    </xf>
    <xf numFmtId="1" fontId="20" fillId="0" borderId="17" xfId="5" applyNumberFormat="1" applyFont="1" applyFill="1" applyBorder="1" applyAlignment="1" applyProtection="1">
      <alignment horizontal="center" vertical="center"/>
      <protection locked="0"/>
    </xf>
    <xf numFmtId="1" fontId="20" fillId="0" borderId="4" xfId="5" applyNumberFormat="1" applyFont="1" applyFill="1" applyBorder="1" applyAlignment="1" applyProtection="1">
      <alignment horizontal="center" vertical="center"/>
      <protection locked="0"/>
    </xf>
    <xf numFmtId="1" fontId="21" fillId="0" borderId="11" xfId="5" applyNumberFormat="1" applyFont="1" applyFill="1" applyBorder="1" applyAlignment="1" applyProtection="1">
      <alignment horizontal="center" vertical="center" wrapText="1"/>
    </xf>
    <xf numFmtId="1" fontId="21" fillId="0" borderId="13" xfId="5" applyNumberFormat="1" applyFont="1" applyFill="1" applyBorder="1" applyAlignment="1" applyProtection="1">
      <alignment horizontal="center" vertical="center" wrapText="1"/>
    </xf>
    <xf numFmtId="1" fontId="20" fillId="0" borderId="2" xfId="5" applyNumberFormat="1" applyFont="1" applyBorder="1" applyAlignment="1">
      <alignment horizontal="center" vertical="center" wrapText="1"/>
    </xf>
    <xf numFmtId="1" fontId="20" fillId="0" borderId="5" xfId="5" applyNumberFormat="1" applyFont="1" applyBorder="1" applyAlignment="1">
      <alignment horizontal="center" vertical="center" wrapText="1"/>
    </xf>
    <xf numFmtId="0" fontId="5" fillId="0" borderId="0" xfId="6" applyFont="1" applyFill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</cellXfs>
  <cellStyles count="18">
    <cellStyle name="Звичайний 2 3" xfId="12"/>
    <cellStyle name="Звичайний 3 2" xfId="4"/>
    <cellStyle name="Звичайний 3 2 3" xfId="14"/>
    <cellStyle name="Обычный" xfId="0" builtinId="0"/>
    <cellStyle name="Обычный 2" xfId="6"/>
    <cellStyle name="Обычный 2 2" xfId="7"/>
    <cellStyle name="Обычный 3" xfId="15"/>
    <cellStyle name="Обычный 4" xfId="10"/>
    <cellStyle name="Обычный 5" xfId="3"/>
    <cellStyle name="Обычный 5 2" xfId="16"/>
    <cellStyle name="Обычный 5 3" xfId="17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Форма7Н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50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8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%20&#1084;&#1080;&#1085;&#1091;&#1083;&#1080;&#108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4;&#1110;&#1083;&#1100;&#1085;&#1077;&#1085;&#111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2;&#1045;&#104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88;&#1086;&#1073;&#1085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4;&#1080;&#1085;&#1091;&#1083;&#1080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Лист1"/>
    </sheetNames>
    <sheetDataSet>
      <sheetData sheetId="0">
        <row r="31">
          <cell r="D31">
            <v>9</v>
          </cell>
        </row>
        <row r="32">
          <cell r="D32">
            <v>0</v>
          </cell>
        </row>
        <row r="33">
          <cell r="D33">
            <v>104</v>
          </cell>
        </row>
        <row r="34">
          <cell r="D34">
            <v>1</v>
          </cell>
        </row>
        <row r="35">
          <cell r="D35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9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104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</sheetData>
      <sheetData sheetId="2">
        <row r="10">
          <cell r="D10">
            <v>37</v>
          </cell>
        </row>
        <row r="11">
          <cell r="D11">
            <v>6</v>
          </cell>
        </row>
        <row r="12">
          <cell r="D12">
            <v>52</v>
          </cell>
        </row>
        <row r="13">
          <cell r="D13">
            <v>0</v>
          </cell>
        </row>
        <row r="14">
          <cell r="D14">
            <v>8</v>
          </cell>
        </row>
        <row r="15">
          <cell r="D15">
            <v>0</v>
          </cell>
        </row>
        <row r="16">
          <cell r="D16">
            <v>1</v>
          </cell>
        </row>
        <row r="17">
          <cell r="D17">
            <v>6</v>
          </cell>
        </row>
        <row r="18">
          <cell r="D18">
            <v>4</v>
          </cell>
        </row>
      </sheetData>
      <sheetData sheetId="3">
        <row r="7">
          <cell r="C7">
            <v>103</v>
          </cell>
          <cell r="F7">
            <v>59</v>
          </cell>
        </row>
        <row r="8">
          <cell r="C8">
            <v>0</v>
          </cell>
          <cell r="F8">
            <v>0</v>
          </cell>
        </row>
        <row r="9">
          <cell r="C9">
            <v>222</v>
          </cell>
          <cell r="F9">
            <v>146</v>
          </cell>
        </row>
        <row r="10">
          <cell r="C10">
            <v>42</v>
          </cell>
          <cell r="F10">
            <v>26</v>
          </cell>
        </row>
        <row r="11">
          <cell r="C11">
            <v>10</v>
          </cell>
          <cell r="F11">
            <v>4</v>
          </cell>
        </row>
        <row r="12">
          <cell r="C12">
            <v>9</v>
          </cell>
          <cell r="F12">
            <v>4</v>
          </cell>
        </row>
        <row r="13">
          <cell r="C13">
            <v>85</v>
          </cell>
          <cell r="F13">
            <v>40</v>
          </cell>
        </row>
        <row r="14">
          <cell r="C14">
            <v>51</v>
          </cell>
          <cell r="F14">
            <v>32</v>
          </cell>
        </row>
        <row r="15">
          <cell r="C15">
            <v>20</v>
          </cell>
          <cell r="F15">
            <v>7</v>
          </cell>
        </row>
        <row r="16">
          <cell r="C16">
            <v>3</v>
          </cell>
          <cell r="F16">
            <v>1</v>
          </cell>
        </row>
        <row r="17">
          <cell r="C17">
            <v>0</v>
          </cell>
          <cell r="F17">
            <v>0</v>
          </cell>
        </row>
        <row r="18">
          <cell r="C18">
            <v>7</v>
          </cell>
          <cell r="F18">
            <v>2</v>
          </cell>
        </row>
        <row r="19">
          <cell r="C19">
            <v>7</v>
          </cell>
          <cell r="F19">
            <v>4</v>
          </cell>
        </row>
        <row r="20">
          <cell r="C20">
            <v>31</v>
          </cell>
          <cell r="F20">
            <v>12</v>
          </cell>
        </row>
        <row r="21">
          <cell r="C21">
            <v>72</v>
          </cell>
          <cell r="F21">
            <v>32</v>
          </cell>
        </row>
        <row r="22">
          <cell r="C22">
            <v>86</v>
          </cell>
          <cell r="F22">
            <v>26</v>
          </cell>
        </row>
        <row r="23">
          <cell r="C23">
            <v>88</v>
          </cell>
          <cell r="F23">
            <v>55</v>
          </cell>
        </row>
        <row r="24">
          <cell r="C24">
            <v>12</v>
          </cell>
          <cell r="F24">
            <v>4</v>
          </cell>
        </row>
        <row r="25">
          <cell r="C25">
            <v>2</v>
          </cell>
          <cell r="F25">
            <v>2</v>
          </cell>
        </row>
      </sheetData>
      <sheetData sheetId="4">
        <row r="6">
          <cell r="C6">
            <v>71</v>
          </cell>
          <cell r="F6">
            <v>41</v>
          </cell>
        </row>
        <row r="7">
          <cell r="C7">
            <v>1</v>
          </cell>
          <cell r="F7">
            <v>1</v>
          </cell>
        </row>
        <row r="8">
          <cell r="C8">
            <v>0</v>
          </cell>
          <cell r="F8">
            <v>0</v>
          </cell>
        </row>
        <row r="9">
          <cell r="C9">
            <v>4</v>
          </cell>
          <cell r="F9">
            <v>3</v>
          </cell>
        </row>
        <row r="10">
          <cell r="C10">
            <v>38</v>
          </cell>
          <cell r="F10">
            <v>26</v>
          </cell>
        </row>
        <row r="11">
          <cell r="C11">
            <v>8</v>
          </cell>
          <cell r="F11">
            <v>4</v>
          </cell>
        </row>
        <row r="12">
          <cell r="C12">
            <v>14</v>
          </cell>
          <cell r="F12">
            <v>4</v>
          </cell>
        </row>
        <row r="13">
          <cell r="C13">
            <v>4</v>
          </cell>
          <cell r="F13">
            <v>2</v>
          </cell>
        </row>
        <row r="14">
          <cell r="C14">
            <v>0</v>
          </cell>
          <cell r="F14">
            <v>0</v>
          </cell>
        </row>
        <row r="15">
          <cell r="C15">
            <v>0</v>
          </cell>
          <cell r="F15">
            <v>0</v>
          </cell>
        </row>
        <row r="16">
          <cell r="C16">
            <v>5</v>
          </cell>
          <cell r="F16">
            <v>3</v>
          </cell>
        </row>
        <row r="17">
          <cell r="C17">
            <v>0</v>
          </cell>
          <cell r="F17">
            <v>0</v>
          </cell>
        </row>
        <row r="18">
          <cell r="C18">
            <v>5</v>
          </cell>
          <cell r="F18">
            <v>3</v>
          </cell>
        </row>
        <row r="19">
          <cell r="C19">
            <v>0</v>
          </cell>
          <cell r="F19">
            <v>0</v>
          </cell>
        </row>
        <row r="20">
          <cell r="C20">
            <v>3</v>
          </cell>
          <cell r="F20">
            <v>2</v>
          </cell>
        </row>
        <row r="21">
          <cell r="C21">
            <v>34</v>
          </cell>
          <cell r="F21">
            <v>27</v>
          </cell>
        </row>
        <row r="22">
          <cell r="C22">
            <v>0</v>
          </cell>
          <cell r="F22">
            <v>0</v>
          </cell>
        </row>
        <row r="23">
          <cell r="C23">
            <v>2</v>
          </cell>
          <cell r="F23">
            <v>1</v>
          </cell>
        </row>
        <row r="24">
          <cell r="C24">
            <v>6</v>
          </cell>
          <cell r="F24">
            <v>6</v>
          </cell>
        </row>
        <row r="25">
          <cell r="C25">
            <v>24</v>
          </cell>
          <cell r="F25">
            <v>21</v>
          </cell>
        </row>
        <row r="26">
          <cell r="C26">
            <v>1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</v>
          </cell>
          <cell r="F28">
            <v>1</v>
          </cell>
        </row>
        <row r="29">
          <cell r="C29">
            <v>1</v>
          </cell>
          <cell r="F29">
            <v>1</v>
          </cell>
        </row>
      </sheetData>
      <sheetData sheetId="5">
        <row r="7">
          <cell r="C7">
            <v>57</v>
          </cell>
          <cell r="F7">
            <v>37</v>
          </cell>
        </row>
        <row r="8">
          <cell r="C8">
            <v>119</v>
          </cell>
          <cell r="F8">
            <v>82</v>
          </cell>
        </row>
        <row r="9">
          <cell r="C9">
            <v>89</v>
          </cell>
          <cell r="F9">
            <v>36</v>
          </cell>
        </row>
        <row r="10">
          <cell r="C10">
            <v>41</v>
          </cell>
          <cell r="F10">
            <v>23</v>
          </cell>
        </row>
        <row r="11">
          <cell r="C11">
            <v>106</v>
          </cell>
          <cell r="F11">
            <v>35</v>
          </cell>
        </row>
        <row r="12">
          <cell r="C12">
            <v>11</v>
          </cell>
          <cell r="F12">
            <v>5</v>
          </cell>
        </row>
        <row r="13">
          <cell r="C13">
            <v>211</v>
          </cell>
          <cell r="F13">
            <v>134</v>
          </cell>
        </row>
        <row r="14">
          <cell r="C14">
            <v>124</v>
          </cell>
          <cell r="F14">
            <v>76</v>
          </cell>
        </row>
        <row r="15">
          <cell r="C15">
            <v>92</v>
          </cell>
          <cell r="F15">
            <v>28</v>
          </cell>
        </row>
      </sheetData>
      <sheetData sheetId="6"/>
      <sheetData sheetId="7"/>
      <sheetData sheetId="8">
        <row r="5">
          <cell r="C5">
            <v>8209</v>
          </cell>
          <cell r="F5">
            <v>6347</v>
          </cell>
        </row>
        <row r="8">
          <cell r="C8">
            <v>919</v>
          </cell>
          <cell r="F8">
            <v>745</v>
          </cell>
        </row>
        <row r="9">
          <cell r="C9">
            <v>27</v>
          </cell>
          <cell r="F9">
            <v>18</v>
          </cell>
        </row>
        <row r="10">
          <cell r="C10">
            <v>1086</v>
          </cell>
          <cell r="F10">
            <v>814</v>
          </cell>
        </row>
        <row r="11">
          <cell r="C11">
            <v>112</v>
          </cell>
          <cell r="F11">
            <v>86</v>
          </cell>
        </row>
        <row r="12">
          <cell r="C12">
            <v>81</v>
          </cell>
          <cell r="F12">
            <v>64</v>
          </cell>
        </row>
        <row r="13">
          <cell r="C13">
            <v>200</v>
          </cell>
          <cell r="F13">
            <v>131</v>
          </cell>
        </row>
        <row r="14">
          <cell r="C14">
            <v>1633</v>
          </cell>
          <cell r="F14">
            <v>1205</v>
          </cell>
        </row>
        <row r="15">
          <cell r="C15">
            <v>460</v>
          </cell>
          <cell r="F15">
            <v>359</v>
          </cell>
        </row>
        <row r="16">
          <cell r="C16">
            <v>248</v>
          </cell>
          <cell r="F16">
            <v>178</v>
          </cell>
        </row>
        <row r="17">
          <cell r="C17">
            <v>83</v>
          </cell>
          <cell r="F17">
            <v>66</v>
          </cell>
        </row>
        <row r="18">
          <cell r="C18">
            <v>225</v>
          </cell>
          <cell r="F18">
            <v>157</v>
          </cell>
        </row>
        <row r="19">
          <cell r="C19">
            <v>77</v>
          </cell>
          <cell r="F19">
            <v>56</v>
          </cell>
        </row>
        <row r="20">
          <cell r="C20">
            <v>173</v>
          </cell>
          <cell r="F20">
            <v>137</v>
          </cell>
        </row>
        <row r="21">
          <cell r="C21">
            <v>234</v>
          </cell>
          <cell r="F21">
            <v>174</v>
          </cell>
        </row>
        <row r="22">
          <cell r="C22">
            <v>1035</v>
          </cell>
          <cell r="F22">
            <v>829</v>
          </cell>
        </row>
        <row r="23">
          <cell r="C23">
            <v>173</v>
          </cell>
          <cell r="F23">
            <v>137</v>
          </cell>
        </row>
        <row r="24">
          <cell r="C24">
            <v>388</v>
          </cell>
          <cell r="F24">
            <v>300</v>
          </cell>
        </row>
        <row r="25">
          <cell r="C25">
            <v>51</v>
          </cell>
          <cell r="F25">
            <v>41</v>
          </cell>
        </row>
        <row r="26">
          <cell r="C26">
            <v>59</v>
          </cell>
          <cell r="F26">
            <v>47</v>
          </cell>
        </row>
      </sheetData>
      <sheetData sheetId="9"/>
      <sheetData sheetId="10">
        <row r="6">
          <cell r="C6">
            <v>395</v>
          </cell>
          <cell r="F6">
            <v>321</v>
          </cell>
        </row>
        <row r="7">
          <cell r="C7">
            <v>36</v>
          </cell>
          <cell r="F7">
            <v>29</v>
          </cell>
        </row>
        <row r="8">
          <cell r="C8">
            <v>6</v>
          </cell>
          <cell r="F8">
            <v>3</v>
          </cell>
        </row>
        <row r="9">
          <cell r="C9">
            <v>44</v>
          </cell>
          <cell r="F9">
            <v>36</v>
          </cell>
        </row>
        <row r="10">
          <cell r="C10">
            <v>48</v>
          </cell>
          <cell r="F10">
            <v>36</v>
          </cell>
        </row>
        <row r="11">
          <cell r="C11">
            <v>28</v>
          </cell>
          <cell r="F11">
            <v>22</v>
          </cell>
        </row>
        <row r="12">
          <cell r="C12">
            <v>138</v>
          </cell>
          <cell r="F12">
            <v>100</v>
          </cell>
        </row>
        <row r="13">
          <cell r="C13">
            <v>10</v>
          </cell>
          <cell r="F13">
            <v>7</v>
          </cell>
        </row>
        <row r="14">
          <cell r="C14">
            <v>17</v>
          </cell>
          <cell r="F14">
            <v>14</v>
          </cell>
        </row>
        <row r="15">
          <cell r="C15">
            <v>3</v>
          </cell>
          <cell r="F15">
            <v>3</v>
          </cell>
        </row>
        <row r="16">
          <cell r="C16">
            <v>28</v>
          </cell>
          <cell r="F16">
            <v>20</v>
          </cell>
        </row>
        <row r="17">
          <cell r="C17">
            <v>3</v>
          </cell>
          <cell r="F17">
            <v>3</v>
          </cell>
        </row>
        <row r="18">
          <cell r="C18">
            <v>34</v>
          </cell>
          <cell r="F18">
            <v>22</v>
          </cell>
        </row>
        <row r="19">
          <cell r="C19">
            <v>82</v>
          </cell>
          <cell r="F19">
            <v>58</v>
          </cell>
        </row>
        <row r="20">
          <cell r="C20">
            <v>8</v>
          </cell>
          <cell r="F20">
            <v>5</v>
          </cell>
        </row>
        <row r="21">
          <cell r="C21">
            <v>45</v>
          </cell>
          <cell r="F21">
            <v>33</v>
          </cell>
        </row>
        <row r="22">
          <cell r="C22">
            <v>9</v>
          </cell>
          <cell r="F22">
            <v>6</v>
          </cell>
        </row>
        <row r="23">
          <cell r="C23">
            <v>22</v>
          </cell>
          <cell r="F23">
            <v>18</v>
          </cell>
        </row>
        <row r="24">
          <cell r="C24">
            <v>23</v>
          </cell>
          <cell r="F24">
            <v>14</v>
          </cell>
        </row>
        <row r="25">
          <cell r="C25">
            <v>65</v>
          </cell>
          <cell r="F25">
            <v>36</v>
          </cell>
        </row>
        <row r="26">
          <cell r="C26">
            <v>4</v>
          </cell>
          <cell r="F26">
            <v>1</v>
          </cell>
        </row>
        <row r="27">
          <cell r="C27">
            <v>14</v>
          </cell>
          <cell r="F27">
            <v>9</v>
          </cell>
        </row>
        <row r="28">
          <cell r="C28">
            <v>20</v>
          </cell>
          <cell r="F28">
            <v>16</v>
          </cell>
        </row>
        <row r="29">
          <cell r="C29">
            <v>4</v>
          </cell>
          <cell r="F29">
            <v>2</v>
          </cell>
        </row>
      </sheetData>
      <sheetData sheetId="11"/>
      <sheetData sheetId="12"/>
      <sheetData sheetId="13"/>
      <sheetData sheetId="14"/>
      <sheetData sheetId="15">
        <row r="7">
          <cell r="C7">
            <v>666</v>
          </cell>
          <cell r="F7">
            <v>507</v>
          </cell>
        </row>
        <row r="8">
          <cell r="C8">
            <v>598</v>
          </cell>
          <cell r="F8">
            <v>473</v>
          </cell>
        </row>
        <row r="9">
          <cell r="C9">
            <v>865</v>
          </cell>
          <cell r="F9">
            <v>622</v>
          </cell>
        </row>
        <row r="10">
          <cell r="C10">
            <v>666</v>
          </cell>
          <cell r="F10">
            <v>514</v>
          </cell>
        </row>
        <row r="11">
          <cell r="C11">
            <v>1862</v>
          </cell>
          <cell r="F11">
            <v>1427</v>
          </cell>
        </row>
        <row r="12">
          <cell r="C12">
            <v>314</v>
          </cell>
          <cell r="F12">
            <v>258</v>
          </cell>
        </row>
        <row r="13">
          <cell r="C13">
            <v>803</v>
          </cell>
          <cell r="F13">
            <v>619</v>
          </cell>
        </row>
        <row r="14">
          <cell r="C14">
            <v>887</v>
          </cell>
          <cell r="F14">
            <v>667</v>
          </cell>
        </row>
        <row r="15">
          <cell r="C15">
            <v>1548</v>
          </cell>
          <cell r="F15">
            <v>1260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13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X9">
            <v>10</v>
          </cell>
          <cell r="Y9">
            <v>5</v>
          </cell>
          <cell r="Z9">
            <v>2</v>
          </cell>
          <cell r="AA9">
            <v>0</v>
          </cell>
          <cell r="AB9">
            <v>0</v>
          </cell>
          <cell r="AC9">
            <v>0</v>
          </cell>
          <cell r="AD9">
            <v>4</v>
          </cell>
          <cell r="AE9">
            <v>2</v>
          </cell>
          <cell r="AF9">
            <v>3</v>
          </cell>
        </row>
        <row r="10">
          <cell r="B10">
            <v>0</v>
          </cell>
        </row>
        <row r="11">
          <cell r="B11">
            <v>13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13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I9">
            <v>4834</v>
          </cell>
          <cell r="J9">
            <v>3931</v>
          </cell>
          <cell r="AM9">
            <v>4153</v>
          </cell>
          <cell r="AN9">
            <v>3395</v>
          </cell>
        </row>
        <row r="10">
          <cell r="E10">
            <v>178</v>
          </cell>
          <cell r="I10">
            <v>608</v>
          </cell>
          <cell r="J10">
            <v>437</v>
          </cell>
          <cell r="AH10">
            <v>99</v>
          </cell>
          <cell r="AM10">
            <v>547</v>
          </cell>
          <cell r="AN10">
            <v>406</v>
          </cell>
        </row>
        <row r="11">
          <cell r="E11">
            <v>12</v>
          </cell>
          <cell r="I11">
            <v>5</v>
          </cell>
          <cell r="J11">
            <v>1</v>
          </cell>
          <cell r="AH11">
            <v>0</v>
          </cell>
          <cell r="AM11">
            <v>4</v>
          </cell>
          <cell r="AN11">
            <v>0</v>
          </cell>
        </row>
        <row r="12">
          <cell r="E12">
            <v>349</v>
          </cell>
          <cell r="I12">
            <v>304</v>
          </cell>
          <cell r="J12">
            <v>236</v>
          </cell>
          <cell r="AH12">
            <v>241</v>
          </cell>
          <cell r="AM12">
            <v>252</v>
          </cell>
          <cell r="AN12">
            <v>197</v>
          </cell>
        </row>
        <row r="13">
          <cell r="E13">
            <v>51</v>
          </cell>
          <cell r="I13">
            <v>54</v>
          </cell>
          <cell r="J13">
            <v>39</v>
          </cell>
          <cell r="AH13">
            <v>19</v>
          </cell>
          <cell r="AM13">
            <v>38</v>
          </cell>
          <cell r="AN13">
            <v>29</v>
          </cell>
        </row>
        <row r="14">
          <cell r="E14">
            <v>28</v>
          </cell>
          <cell r="I14">
            <v>62</v>
          </cell>
          <cell r="J14">
            <v>44</v>
          </cell>
          <cell r="AH14">
            <v>17</v>
          </cell>
          <cell r="AM14">
            <v>58</v>
          </cell>
          <cell r="AN14">
            <v>43</v>
          </cell>
        </row>
        <row r="15">
          <cell r="E15">
            <v>37</v>
          </cell>
          <cell r="I15">
            <v>33</v>
          </cell>
          <cell r="J15">
            <v>14</v>
          </cell>
          <cell r="AH15">
            <v>4</v>
          </cell>
          <cell r="AM15">
            <v>29</v>
          </cell>
          <cell r="AN15">
            <v>12</v>
          </cell>
        </row>
        <row r="16">
          <cell r="E16">
            <v>216</v>
          </cell>
          <cell r="I16">
            <v>623</v>
          </cell>
          <cell r="J16">
            <v>559</v>
          </cell>
          <cell r="AH16">
            <v>140</v>
          </cell>
          <cell r="AM16">
            <v>533</v>
          </cell>
          <cell r="AN16">
            <v>477</v>
          </cell>
        </row>
        <row r="17">
          <cell r="E17">
            <v>65</v>
          </cell>
          <cell r="I17">
            <v>250</v>
          </cell>
          <cell r="J17">
            <v>219</v>
          </cell>
          <cell r="AH17">
            <v>40</v>
          </cell>
          <cell r="AM17">
            <v>208</v>
          </cell>
          <cell r="AN17">
            <v>181</v>
          </cell>
        </row>
        <row r="18">
          <cell r="E18">
            <v>47</v>
          </cell>
          <cell r="I18">
            <v>70</v>
          </cell>
          <cell r="J18">
            <v>66</v>
          </cell>
          <cell r="AH18">
            <v>29</v>
          </cell>
          <cell r="AM18">
            <v>63</v>
          </cell>
          <cell r="AN18">
            <v>60</v>
          </cell>
        </row>
        <row r="19">
          <cell r="E19">
            <v>5</v>
          </cell>
          <cell r="I19">
            <v>50</v>
          </cell>
          <cell r="J19">
            <v>40</v>
          </cell>
          <cell r="AH19">
            <v>2</v>
          </cell>
          <cell r="AM19">
            <v>41</v>
          </cell>
          <cell r="AN19">
            <v>33</v>
          </cell>
        </row>
        <row r="20">
          <cell r="E20">
            <v>5</v>
          </cell>
          <cell r="I20">
            <v>63</v>
          </cell>
          <cell r="J20">
            <v>59</v>
          </cell>
          <cell r="AH20">
            <v>4</v>
          </cell>
          <cell r="AM20">
            <v>55</v>
          </cell>
          <cell r="AN20">
            <v>51</v>
          </cell>
        </row>
        <row r="21">
          <cell r="E21">
            <v>16</v>
          </cell>
          <cell r="I21">
            <v>38</v>
          </cell>
          <cell r="J21">
            <v>30</v>
          </cell>
          <cell r="AH21">
            <v>9</v>
          </cell>
          <cell r="AM21">
            <v>28</v>
          </cell>
          <cell r="AN21">
            <v>20</v>
          </cell>
        </row>
        <row r="22">
          <cell r="E22">
            <v>5</v>
          </cell>
          <cell r="I22">
            <v>58</v>
          </cell>
          <cell r="J22">
            <v>43</v>
          </cell>
          <cell r="AH22">
            <v>3</v>
          </cell>
          <cell r="AM22">
            <v>51</v>
          </cell>
          <cell r="AN22">
            <v>38</v>
          </cell>
        </row>
        <row r="23">
          <cell r="E23">
            <v>48</v>
          </cell>
          <cell r="I23">
            <v>86</v>
          </cell>
          <cell r="J23">
            <v>54</v>
          </cell>
          <cell r="AH23">
            <v>29</v>
          </cell>
          <cell r="AM23">
            <v>73</v>
          </cell>
          <cell r="AN23">
            <v>50</v>
          </cell>
        </row>
        <row r="24">
          <cell r="E24">
            <v>146</v>
          </cell>
          <cell r="I24">
            <v>679</v>
          </cell>
          <cell r="J24">
            <v>515</v>
          </cell>
          <cell r="AH24">
            <v>72</v>
          </cell>
          <cell r="AM24">
            <v>583</v>
          </cell>
          <cell r="AN24">
            <v>440</v>
          </cell>
        </row>
        <row r="25">
          <cell r="E25">
            <v>138</v>
          </cell>
          <cell r="I25">
            <v>106</v>
          </cell>
          <cell r="J25">
            <v>95</v>
          </cell>
          <cell r="AH25">
            <v>56</v>
          </cell>
          <cell r="AM25">
            <v>92</v>
          </cell>
          <cell r="AN25">
            <v>84</v>
          </cell>
        </row>
        <row r="26">
          <cell r="E26">
            <v>108</v>
          </cell>
          <cell r="I26">
            <v>228</v>
          </cell>
          <cell r="J26">
            <v>213</v>
          </cell>
          <cell r="AH26">
            <v>64</v>
          </cell>
          <cell r="AM26">
            <v>202</v>
          </cell>
          <cell r="AN26">
            <v>190</v>
          </cell>
        </row>
        <row r="27">
          <cell r="E27">
            <v>12</v>
          </cell>
          <cell r="I27">
            <v>19</v>
          </cell>
          <cell r="J27">
            <v>16</v>
          </cell>
          <cell r="AH27">
            <v>8</v>
          </cell>
          <cell r="AM27">
            <v>15</v>
          </cell>
          <cell r="AN27">
            <v>13</v>
          </cell>
        </row>
        <row r="28">
          <cell r="E28">
            <v>14</v>
          </cell>
          <cell r="I28">
            <v>39</v>
          </cell>
          <cell r="J28">
            <v>29</v>
          </cell>
          <cell r="AH28">
            <v>8</v>
          </cell>
          <cell r="AM28">
            <v>31</v>
          </cell>
          <cell r="AN28">
            <v>23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11">
          <cell r="E11">
            <v>114</v>
          </cell>
          <cell r="I11">
            <v>121</v>
          </cell>
          <cell r="J11">
            <v>107</v>
          </cell>
          <cell r="AH11">
            <v>84</v>
          </cell>
          <cell r="AM11">
            <v>105</v>
          </cell>
          <cell r="AN11">
            <v>94</v>
          </cell>
        </row>
        <row r="12">
          <cell r="E12">
            <v>7</v>
          </cell>
          <cell r="I12">
            <v>9</v>
          </cell>
          <cell r="J12">
            <v>6</v>
          </cell>
          <cell r="AH12">
            <v>4</v>
          </cell>
          <cell r="AM12">
            <v>7</v>
          </cell>
          <cell r="AN12">
            <v>4</v>
          </cell>
        </row>
        <row r="13">
          <cell r="E13">
            <v>0</v>
          </cell>
          <cell r="I13">
            <v>5</v>
          </cell>
          <cell r="J13">
            <v>5</v>
          </cell>
          <cell r="AH13">
            <v>0</v>
          </cell>
          <cell r="AM13">
            <v>3</v>
          </cell>
          <cell r="AN13">
            <v>3</v>
          </cell>
        </row>
        <row r="14">
          <cell r="E14">
            <v>6</v>
          </cell>
          <cell r="I14">
            <v>14</v>
          </cell>
          <cell r="J14">
            <v>10</v>
          </cell>
          <cell r="AH14">
            <v>6</v>
          </cell>
          <cell r="AM14">
            <v>10</v>
          </cell>
          <cell r="AN14">
            <v>8</v>
          </cell>
        </row>
        <row r="15">
          <cell r="E15">
            <v>44</v>
          </cell>
          <cell r="I15">
            <v>26</v>
          </cell>
          <cell r="J15">
            <v>26</v>
          </cell>
          <cell r="AH15">
            <v>34</v>
          </cell>
          <cell r="AM15">
            <v>18</v>
          </cell>
          <cell r="AN15">
            <v>18</v>
          </cell>
        </row>
        <row r="16">
          <cell r="E16">
            <v>5</v>
          </cell>
          <cell r="I16">
            <v>23</v>
          </cell>
          <cell r="J16">
            <v>21</v>
          </cell>
          <cell r="AH16">
            <v>5</v>
          </cell>
          <cell r="AM16">
            <v>18</v>
          </cell>
          <cell r="AN16">
            <v>16</v>
          </cell>
        </row>
        <row r="17">
          <cell r="E17">
            <v>47</v>
          </cell>
          <cell r="I17">
            <v>30</v>
          </cell>
          <cell r="J17">
            <v>19</v>
          </cell>
          <cell r="AH17">
            <v>24</v>
          </cell>
          <cell r="AM17">
            <v>27</v>
          </cell>
          <cell r="AN17">
            <v>17</v>
          </cell>
        </row>
        <row r="18">
          <cell r="E18">
            <v>7</v>
          </cell>
          <cell r="I18">
            <v>4</v>
          </cell>
          <cell r="J18">
            <v>2</v>
          </cell>
          <cell r="AH18">
            <v>5</v>
          </cell>
          <cell r="AM18">
            <v>4</v>
          </cell>
          <cell r="AN18">
            <v>2</v>
          </cell>
        </row>
        <row r="19">
          <cell r="E19">
            <v>1</v>
          </cell>
          <cell r="I19">
            <v>1</v>
          </cell>
          <cell r="J19">
            <v>0</v>
          </cell>
          <cell r="AH19">
            <v>1</v>
          </cell>
          <cell r="AM19">
            <v>1</v>
          </cell>
          <cell r="AN19">
            <v>0</v>
          </cell>
        </row>
        <row r="20">
          <cell r="E20">
            <v>2</v>
          </cell>
          <cell r="I20">
            <v>3</v>
          </cell>
          <cell r="J20">
            <v>1</v>
          </cell>
          <cell r="AH20">
            <v>2</v>
          </cell>
          <cell r="AM20">
            <v>3</v>
          </cell>
          <cell r="AN20">
            <v>1</v>
          </cell>
        </row>
        <row r="21">
          <cell r="E21">
            <v>9</v>
          </cell>
          <cell r="I21">
            <v>2</v>
          </cell>
          <cell r="J21">
            <v>1</v>
          </cell>
          <cell r="AH21">
            <v>8</v>
          </cell>
          <cell r="AM21">
            <v>2</v>
          </cell>
          <cell r="AN21">
            <v>1</v>
          </cell>
        </row>
        <row r="22">
          <cell r="E22">
            <v>0</v>
          </cell>
          <cell r="I22">
            <v>3</v>
          </cell>
          <cell r="J22">
            <v>2</v>
          </cell>
          <cell r="AH22">
            <v>0</v>
          </cell>
          <cell r="AM22">
            <v>2</v>
          </cell>
          <cell r="AN22">
            <v>1</v>
          </cell>
        </row>
        <row r="23">
          <cell r="E23">
            <v>11</v>
          </cell>
          <cell r="I23">
            <v>6</v>
          </cell>
          <cell r="J23">
            <v>3</v>
          </cell>
          <cell r="AH23">
            <v>9</v>
          </cell>
          <cell r="AM23">
            <v>6</v>
          </cell>
          <cell r="AN23">
            <v>3</v>
          </cell>
        </row>
        <row r="24">
          <cell r="E24">
            <v>4</v>
          </cell>
          <cell r="I24">
            <v>5</v>
          </cell>
          <cell r="J24">
            <v>1</v>
          </cell>
          <cell r="AH24">
            <v>3</v>
          </cell>
          <cell r="AM24">
            <v>5</v>
          </cell>
          <cell r="AN24">
            <v>1</v>
          </cell>
        </row>
        <row r="25">
          <cell r="E25">
            <v>0</v>
          </cell>
          <cell r="I25">
            <v>1</v>
          </cell>
          <cell r="J25">
            <v>1</v>
          </cell>
          <cell r="AH25">
            <v>0</v>
          </cell>
          <cell r="AM25">
            <v>1</v>
          </cell>
          <cell r="AN25">
            <v>1</v>
          </cell>
        </row>
        <row r="26">
          <cell r="E26">
            <v>52</v>
          </cell>
          <cell r="I26">
            <v>11</v>
          </cell>
          <cell r="J26">
            <v>5</v>
          </cell>
          <cell r="AH26">
            <v>30</v>
          </cell>
          <cell r="AM26">
            <v>8</v>
          </cell>
          <cell r="AN26">
            <v>4</v>
          </cell>
        </row>
        <row r="27">
          <cell r="E27">
            <v>0</v>
          </cell>
          <cell r="I27">
            <v>1</v>
          </cell>
          <cell r="J27">
            <v>1</v>
          </cell>
          <cell r="AH27">
            <v>0</v>
          </cell>
          <cell r="AM27">
            <v>1</v>
          </cell>
          <cell r="AN27">
            <v>1</v>
          </cell>
        </row>
        <row r="28">
          <cell r="E28">
            <v>2</v>
          </cell>
          <cell r="I28">
            <v>6</v>
          </cell>
          <cell r="J28">
            <v>4</v>
          </cell>
          <cell r="AH28">
            <v>2</v>
          </cell>
          <cell r="AM28">
            <v>5</v>
          </cell>
          <cell r="AN28">
            <v>3</v>
          </cell>
        </row>
        <row r="29">
          <cell r="E29">
            <v>6</v>
          </cell>
          <cell r="I29">
            <v>9</v>
          </cell>
          <cell r="J29">
            <v>4</v>
          </cell>
          <cell r="AH29">
            <v>6</v>
          </cell>
          <cell r="AM29">
            <v>8</v>
          </cell>
          <cell r="AN29">
            <v>4</v>
          </cell>
        </row>
        <row r="30">
          <cell r="E30">
            <v>23</v>
          </cell>
          <cell r="I30">
            <v>14</v>
          </cell>
          <cell r="J30">
            <v>9</v>
          </cell>
          <cell r="AH30">
            <v>11</v>
          </cell>
          <cell r="AM30">
            <v>9</v>
          </cell>
          <cell r="AN30">
            <v>7</v>
          </cell>
        </row>
        <row r="31">
          <cell r="E31">
            <v>0</v>
          </cell>
          <cell r="I31">
            <v>0</v>
          </cell>
          <cell r="J31">
            <v>0</v>
          </cell>
          <cell r="AH31">
            <v>0</v>
          </cell>
          <cell r="AM31">
            <v>0</v>
          </cell>
          <cell r="AN31">
            <v>0</v>
          </cell>
        </row>
        <row r="32">
          <cell r="E32">
            <v>1</v>
          </cell>
          <cell r="I32">
            <v>1</v>
          </cell>
          <cell r="J32">
            <v>1</v>
          </cell>
          <cell r="AH32">
            <v>1</v>
          </cell>
          <cell r="AM32">
            <v>1</v>
          </cell>
          <cell r="AN32">
            <v>1</v>
          </cell>
        </row>
        <row r="33">
          <cell r="E33">
            <v>6</v>
          </cell>
          <cell r="I33">
            <v>5</v>
          </cell>
          <cell r="J33">
            <v>4</v>
          </cell>
          <cell r="AH33">
            <v>4</v>
          </cell>
          <cell r="AM33">
            <v>4</v>
          </cell>
          <cell r="AN33">
            <v>4</v>
          </cell>
        </row>
        <row r="34">
          <cell r="E34">
            <v>2</v>
          </cell>
          <cell r="I34">
            <v>4</v>
          </cell>
          <cell r="J34">
            <v>3</v>
          </cell>
          <cell r="AH34">
            <v>2</v>
          </cell>
          <cell r="AM34">
            <v>4</v>
          </cell>
          <cell r="AN34">
            <v>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і"/>
    </sheetNames>
    <sheetDataSet>
      <sheetData sheetId="0">
        <row r="10">
          <cell r="E10">
            <v>93</v>
          </cell>
          <cell r="I10">
            <v>341</v>
          </cell>
          <cell r="J10">
            <v>278</v>
          </cell>
          <cell r="AH10">
            <v>56</v>
          </cell>
          <cell r="AM10">
            <v>287</v>
          </cell>
          <cell r="AN10">
            <v>232</v>
          </cell>
        </row>
        <row r="11">
          <cell r="E11">
            <v>162</v>
          </cell>
          <cell r="I11">
            <v>384</v>
          </cell>
          <cell r="J11">
            <v>339</v>
          </cell>
          <cell r="AH11">
            <v>113</v>
          </cell>
          <cell r="AM11">
            <v>316</v>
          </cell>
          <cell r="AN11">
            <v>282</v>
          </cell>
        </row>
        <row r="12">
          <cell r="E12">
            <v>142</v>
          </cell>
          <cell r="I12">
            <v>507</v>
          </cell>
          <cell r="J12">
            <v>472</v>
          </cell>
          <cell r="AH12">
            <v>74</v>
          </cell>
          <cell r="AM12">
            <v>411</v>
          </cell>
          <cell r="AN12">
            <v>386</v>
          </cell>
        </row>
        <row r="13">
          <cell r="E13">
            <v>65</v>
          </cell>
          <cell r="I13">
            <v>449</v>
          </cell>
          <cell r="J13">
            <v>434</v>
          </cell>
          <cell r="AH13">
            <v>34</v>
          </cell>
          <cell r="AM13">
            <v>393</v>
          </cell>
          <cell r="AN13">
            <v>378</v>
          </cell>
        </row>
        <row r="14">
          <cell r="E14">
            <v>238</v>
          </cell>
          <cell r="I14">
            <v>1113</v>
          </cell>
          <cell r="J14">
            <v>961</v>
          </cell>
          <cell r="AH14">
            <v>122</v>
          </cell>
          <cell r="AM14">
            <v>971</v>
          </cell>
          <cell r="AN14">
            <v>837</v>
          </cell>
        </row>
        <row r="15">
          <cell r="E15">
            <v>46</v>
          </cell>
          <cell r="I15">
            <v>262</v>
          </cell>
          <cell r="J15">
            <v>223</v>
          </cell>
          <cell r="AH15">
            <v>15</v>
          </cell>
          <cell r="AM15">
            <v>240</v>
          </cell>
          <cell r="AN15">
            <v>207</v>
          </cell>
        </row>
        <row r="16">
          <cell r="E16">
            <v>255</v>
          </cell>
          <cell r="I16">
            <v>393</v>
          </cell>
          <cell r="J16">
            <v>249</v>
          </cell>
          <cell r="AH16">
            <v>179</v>
          </cell>
          <cell r="AM16">
            <v>329</v>
          </cell>
          <cell r="AN16">
            <v>216</v>
          </cell>
        </row>
        <row r="17">
          <cell r="E17">
            <v>228</v>
          </cell>
          <cell r="I17">
            <v>360</v>
          </cell>
          <cell r="J17">
            <v>159</v>
          </cell>
          <cell r="AH17">
            <v>142</v>
          </cell>
          <cell r="AM17">
            <v>288</v>
          </cell>
          <cell r="AN17">
            <v>130</v>
          </cell>
        </row>
        <row r="18">
          <cell r="E18">
            <v>251</v>
          </cell>
          <cell r="I18">
            <v>941</v>
          </cell>
          <cell r="J18">
            <v>738</v>
          </cell>
          <cell r="AH18">
            <v>109</v>
          </cell>
          <cell r="AM18">
            <v>848</v>
          </cell>
          <cell r="AN18">
            <v>662</v>
          </cell>
        </row>
        <row r="19">
          <cell r="I19">
            <v>84</v>
          </cell>
          <cell r="J19">
            <v>78</v>
          </cell>
          <cell r="AM19">
            <v>70</v>
          </cell>
          <cell r="AN19">
            <v>65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4983</v>
          </cell>
        </row>
        <row r="11">
          <cell r="C11">
            <v>4777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4157</v>
          </cell>
        </row>
        <row r="11">
          <cell r="C11">
            <v>3701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рахунок"/>
      <sheetName val="довідково"/>
      <sheetName val="значення-ІІ"/>
    </sheetNames>
    <sheetDataSet>
      <sheetData sheetId="0">
        <row r="9">
          <cell r="C9">
            <v>8676</v>
          </cell>
          <cell r="D9">
            <v>5434</v>
          </cell>
          <cell r="E9">
            <v>62.6</v>
          </cell>
          <cell r="F9">
            <v>-3242</v>
          </cell>
          <cell r="G9">
            <v>8209</v>
          </cell>
          <cell r="H9">
            <v>4834</v>
          </cell>
          <cell r="I9">
            <v>58.9</v>
          </cell>
          <cell r="J9">
            <v>-3375</v>
          </cell>
          <cell r="O9">
            <v>382</v>
          </cell>
          <cell r="P9">
            <v>556</v>
          </cell>
          <cell r="Q9">
            <v>145.5</v>
          </cell>
          <cell r="R9">
            <v>174</v>
          </cell>
          <cell r="AC9">
            <v>361</v>
          </cell>
          <cell r="AD9">
            <v>318</v>
          </cell>
          <cell r="AE9">
            <v>88.1</v>
          </cell>
          <cell r="AF9">
            <v>-43</v>
          </cell>
          <cell r="AX9">
            <v>0</v>
          </cell>
          <cell r="AY9">
            <v>16</v>
          </cell>
          <cell r="AZ9">
            <v>41</v>
          </cell>
          <cell r="BA9">
            <v>59</v>
          </cell>
          <cell r="BB9">
            <v>143.9</v>
          </cell>
          <cell r="BC9">
            <v>18</v>
          </cell>
          <cell r="BG9">
            <v>17</v>
          </cell>
          <cell r="BH9">
            <v>6</v>
          </cell>
          <cell r="BI9">
            <v>35.299999999999997</v>
          </cell>
          <cell r="BJ9">
            <v>-11</v>
          </cell>
          <cell r="BN9">
            <v>4</v>
          </cell>
          <cell r="BO9">
            <v>15</v>
          </cell>
          <cell r="BP9">
            <v>375</v>
          </cell>
          <cell r="BQ9">
            <v>11</v>
          </cell>
          <cell r="BV9">
            <v>0</v>
          </cell>
          <cell r="BW9">
            <v>411</v>
          </cell>
          <cell r="BX9">
            <v>0</v>
          </cell>
          <cell r="BY9">
            <v>0</v>
          </cell>
          <cell r="CE9">
            <v>4021</v>
          </cell>
          <cell r="CF9">
            <v>2065</v>
          </cell>
          <cell r="CG9">
            <v>51.4</v>
          </cell>
          <cell r="CH9">
            <v>-1956</v>
          </cell>
          <cell r="DC9">
            <v>475</v>
          </cell>
          <cell r="DD9">
            <v>803</v>
          </cell>
          <cell r="DE9">
            <v>732</v>
          </cell>
          <cell r="DF9">
            <v>71</v>
          </cell>
          <cell r="DG9">
            <v>850</v>
          </cell>
          <cell r="DI9">
            <v>1480</v>
          </cell>
          <cell r="DO9">
            <v>6668</v>
          </cell>
          <cell r="DP9">
            <v>4423</v>
          </cell>
          <cell r="DQ9">
            <v>66.3</v>
          </cell>
          <cell r="DR9">
            <v>-2245</v>
          </cell>
          <cell r="DU9">
            <v>6347</v>
          </cell>
          <cell r="DV9">
            <v>4153</v>
          </cell>
          <cell r="DW9">
            <v>65.400000000000006</v>
          </cell>
          <cell r="DX9">
            <v>-2194</v>
          </cell>
          <cell r="DY9">
            <v>3040</v>
          </cell>
          <cell r="DZ9">
            <v>1506</v>
          </cell>
          <cell r="EA9">
            <v>49.5</v>
          </cell>
          <cell r="EB9">
            <v>-1534</v>
          </cell>
          <cell r="EC9">
            <v>456</v>
          </cell>
          <cell r="ED9">
            <v>1333</v>
          </cell>
          <cell r="EE9">
            <v>844</v>
          </cell>
          <cell r="EF9">
            <v>489</v>
          </cell>
          <cell r="EG9">
            <v>9688</v>
          </cell>
          <cell r="EH9">
            <v>9817.11</v>
          </cell>
          <cell r="EI9">
            <v>101.3</v>
          </cell>
          <cell r="EJ9">
            <v>129.11000000000058</v>
          </cell>
          <cell r="EK9">
            <v>3</v>
          </cell>
        </row>
        <row r="10">
          <cell r="C10">
            <v>1051</v>
          </cell>
          <cell r="D10">
            <v>644</v>
          </cell>
          <cell r="E10">
            <v>61.3</v>
          </cell>
          <cell r="F10">
            <v>-407</v>
          </cell>
          <cell r="G10">
            <v>1036</v>
          </cell>
          <cell r="H10">
            <v>593</v>
          </cell>
          <cell r="I10">
            <v>57.2</v>
          </cell>
          <cell r="J10">
            <v>-443</v>
          </cell>
          <cell r="O10">
            <v>36</v>
          </cell>
          <cell r="P10">
            <v>53</v>
          </cell>
          <cell r="Q10">
            <v>147.19999999999999</v>
          </cell>
          <cell r="R10">
            <v>17</v>
          </cell>
          <cell r="AC10">
            <v>33</v>
          </cell>
          <cell r="AD10">
            <v>33</v>
          </cell>
          <cell r="AE10">
            <v>100</v>
          </cell>
          <cell r="AF10">
            <v>0</v>
          </cell>
          <cell r="AX10">
            <v>0</v>
          </cell>
          <cell r="AY10">
            <v>16</v>
          </cell>
          <cell r="AZ10">
            <v>0</v>
          </cell>
          <cell r="BA10">
            <v>6</v>
          </cell>
          <cell r="BB10">
            <v>0</v>
          </cell>
          <cell r="BC10">
            <v>6</v>
          </cell>
          <cell r="BG10">
            <v>0</v>
          </cell>
          <cell r="BH10" t="str">
            <v>0</v>
          </cell>
          <cell r="BI10">
            <v>0</v>
          </cell>
          <cell r="BJ10">
            <v>0</v>
          </cell>
          <cell r="BN10">
            <v>0</v>
          </cell>
          <cell r="BO10">
            <v>10</v>
          </cell>
          <cell r="BP10">
            <v>0</v>
          </cell>
          <cell r="BQ10">
            <v>10</v>
          </cell>
          <cell r="BV10">
            <v>0</v>
          </cell>
          <cell r="BW10">
            <v>13</v>
          </cell>
          <cell r="BX10">
            <v>0</v>
          </cell>
          <cell r="BY10">
            <v>0</v>
          </cell>
          <cell r="CE10">
            <v>389</v>
          </cell>
          <cell r="CF10">
            <v>233</v>
          </cell>
          <cell r="CG10">
            <v>59.9</v>
          </cell>
          <cell r="CH10">
            <v>-156</v>
          </cell>
          <cell r="DC10">
            <v>44</v>
          </cell>
          <cell r="DD10">
            <v>59</v>
          </cell>
          <cell r="DE10">
            <v>50</v>
          </cell>
          <cell r="DF10">
            <v>9</v>
          </cell>
          <cell r="DG10">
            <v>71</v>
          </cell>
          <cell r="DI10">
            <v>96</v>
          </cell>
          <cell r="DO10">
            <v>859</v>
          </cell>
          <cell r="DP10">
            <v>558</v>
          </cell>
          <cell r="DQ10">
            <v>65</v>
          </cell>
          <cell r="DR10">
            <v>-301</v>
          </cell>
          <cell r="DU10">
            <v>849</v>
          </cell>
          <cell r="DV10">
            <v>519</v>
          </cell>
          <cell r="DW10">
            <v>61.1</v>
          </cell>
          <cell r="DX10">
            <v>-330</v>
          </cell>
          <cell r="DY10">
            <v>308</v>
          </cell>
          <cell r="DZ10">
            <v>184</v>
          </cell>
          <cell r="EA10">
            <v>59.7</v>
          </cell>
          <cell r="EB10">
            <v>-124</v>
          </cell>
          <cell r="EC10">
            <v>36</v>
          </cell>
          <cell r="ED10">
            <v>90</v>
          </cell>
          <cell r="EE10">
            <v>48</v>
          </cell>
          <cell r="EF10">
            <v>42</v>
          </cell>
          <cell r="EG10">
            <v>9374.17</v>
          </cell>
          <cell r="EH10">
            <v>10058.81</v>
          </cell>
          <cell r="EI10">
            <v>107.3</v>
          </cell>
          <cell r="EJ10">
            <v>684.63999999999942</v>
          </cell>
          <cell r="EK10">
            <v>6</v>
          </cell>
        </row>
        <row r="11">
          <cell r="C11">
            <v>815</v>
          </cell>
          <cell r="D11">
            <v>515</v>
          </cell>
          <cell r="E11">
            <v>63.2</v>
          </cell>
          <cell r="F11">
            <v>-300</v>
          </cell>
          <cell r="G11">
            <v>778</v>
          </cell>
          <cell r="H11">
            <v>485</v>
          </cell>
          <cell r="I11">
            <v>62.3</v>
          </cell>
          <cell r="J11">
            <v>-293</v>
          </cell>
          <cell r="O11">
            <v>24</v>
          </cell>
          <cell r="P11">
            <v>19</v>
          </cell>
          <cell r="Q11">
            <v>79.2</v>
          </cell>
          <cell r="R11">
            <v>-5</v>
          </cell>
          <cell r="AC11">
            <v>24</v>
          </cell>
          <cell r="AD11">
            <v>12</v>
          </cell>
          <cell r="AE11">
            <v>50</v>
          </cell>
          <cell r="AF11">
            <v>-12</v>
          </cell>
          <cell r="AX11">
            <v>0</v>
          </cell>
          <cell r="AY11">
            <v>0</v>
          </cell>
          <cell r="AZ11">
            <v>0</v>
          </cell>
          <cell r="BA11">
            <v>5</v>
          </cell>
          <cell r="BB11">
            <v>0</v>
          </cell>
          <cell r="BC11">
            <v>5</v>
          </cell>
          <cell r="BG11">
            <v>0</v>
          </cell>
          <cell r="BH11" t="str">
            <v>0</v>
          </cell>
          <cell r="BI11">
            <v>0</v>
          </cell>
          <cell r="BJ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E11">
            <v>302</v>
          </cell>
          <cell r="CF11">
            <v>140</v>
          </cell>
          <cell r="CG11">
            <v>46.4</v>
          </cell>
          <cell r="CH11">
            <v>-162</v>
          </cell>
          <cell r="DC11">
            <v>32</v>
          </cell>
          <cell r="DD11">
            <v>36</v>
          </cell>
          <cell r="DE11">
            <v>35</v>
          </cell>
          <cell r="DF11">
            <v>1</v>
          </cell>
          <cell r="DG11">
            <v>48</v>
          </cell>
          <cell r="DI11">
            <v>50</v>
          </cell>
          <cell r="DO11">
            <v>713</v>
          </cell>
          <cell r="DP11">
            <v>473</v>
          </cell>
          <cell r="DQ11">
            <v>66.3</v>
          </cell>
          <cell r="DR11">
            <v>-240</v>
          </cell>
          <cell r="DU11">
            <v>678</v>
          </cell>
          <cell r="DV11">
            <v>458</v>
          </cell>
          <cell r="DW11">
            <v>67.599999999999994</v>
          </cell>
          <cell r="DX11">
            <v>-220</v>
          </cell>
          <cell r="DY11">
            <v>245</v>
          </cell>
          <cell r="DZ11">
            <v>121</v>
          </cell>
          <cell r="EA11">
            <v>49.4</v>
          </cell>
          <cell r="EB11">
            <v>-124</v>
          </cell>
          <cell r="EC11">
            <v>23</v>
          </cell>
          <cell r="ED11">
            <v>38</v>
          </cell>
          <cell r="EE11">
            <v>31</v>
          </cell>
          <cell r="EF11">
            <v>7</v>
          </cell>
          <cell r="EG11">
            <v>10576.32</v>
          </cell>
          <cell r="EH11">
            <v>8162.55</v>
          </cell>
          <cell r="EI11">
            <v>77.2</v>
          </cell>
          <cell r="EJ11">
            <v>-2413.7699999999995</v>
          </cell>
          <cell r="EK11">
            <v>12</v>
          </cell>
        </row>
        <row r="12">
          <cell r="C12">
            <v>3567</v>
          </cell>
          <cell r="D12">
            <v>2095</v>
          </cell>
          <cell r="E12">
            <v>58.7</v>
          </cell>
          <cell r="F12">
            <v>-1472</v>
          </cell>
          <cell r="G12">
            <v>3242</v>
          </cell>
          <cell r="H12">
            <v>1804</v>
          </cell>
          <cell r="I12">
            <v>55.6</v>
          </cell>
          <cell r="J12">
            <v>-1438</v>
          </cell>
          <cell r="O12">
            <v>161</v>
          </cell>
          <cell r="P12">
            <v>177</v>
          </cell>
          <cell r="Q12">
            <v>109.9</v>
          </cell>
          <cell r="R12">
            <v>16</v>
          </cell>
          <cell r="AC12">
            <v>152</v>
          </cell>
          <cell r="AD12">
            <v>100</v>
          </cell>
          <cell r="AE12">
            <v>65.8</v>
          </cell>
          <cell r="AF12">
            <v>-52</v>
          </cell>
          <cell r="AX12">
            <v>0</v>
          </cell>
          <cell r="AY12">
            <v>0</v>
          </cell>
          <cell r="AZ12">
            <v>17</v>
          </cell>
          <cell r="BA12">
            <v>23</v>
          </cell>
          <cell r="BB12">
            <v>135.30000000000001</v>
          </cell>
          <cell r="BC12">
            <v>6</v>
          </cell>
          <cell r="BG12">
            <v>1</v>
          </cell>
          <cell r="BH12" t="str">
            <v>6</v>
          </cell>
          <cell r="BI12">
            <v>600</v>
          </cell>
          <cell r="BJ12">
            <v>5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V12">
            <v>0</v>
          </cell>
          <cell r="BW12">
            <v>218</v>
          </cell>
          <cell r="BX12">
            <v>0</v>
          </cell>
          <cell r="BY12">
            <v>0</v>
          </cell>
          <cell r="CE12">
            <v>1635</v>
          </cell>
          <cell r="CF12">
            <v>703</v>
          </cell>
          <cell r="CG12">
            <v>43</v>
          </cell>
          <cell r="CH12">
            <v>-932</v>
          </cell>
          <cell r="DC12">
            <v>184</v>
          </cell>
          <cell r="DD12">
            <v>337</v>
          </cell>
          <cell r="DE12">
            <v>313</v>
          </cell>
          <cell r="DF12">
            <v>24</v>
          </cell>
          <cell r="DG12">
            <v>329</v>
          </cell>
          <cell r="DI12">
            <v>618</v>
          </cell>
          <cell r="DO12">
            <v>2757</v>
          </cell>
          <cell r="DP12">
            <v>1691</v>
          </cell>
          <cell r="DQ12">
            <v>61.3</v>
          </cell>
          <cell r="DR12">
            <v>-1066</v>
          </cell>
          <cell r="DU12">
            <v>2543</v>
          </cell>
          <cell r="DV12">
            <v>1538</v>
          </cell>
          <cell r="DW12">
            <v>60.5</v>
          </cell>
          <cell r="DX12">
            <v>-1005</v>
          </cell>
          <cell r="DY12">
            <v>1263</v>
          </cell>
          <cell r="DZ12">
            <v>505</v>
          </cell>
          <cell r="EA12">
            <v>40</v>
          </cell>
          <cell r="EB12">
            <v>-758</v>
          </cell>
          <cell r="EC12">
            <v>159</v>
          </cell>
          <cell r="ED12">
            <v>696</v>
          </cell>
          <cell r="EE12">
            <v>402</v>
          </cell>
          <cell r="EF12">
            <v>294</v>
          </cell>
          <cell r="EG12">
            <v>9249.5499999999993</v>
          </cell>
          <cell r="EH12">
            <v>9600.26</v>
          </cell>
          <cell r="EI12">
            <v>103.8</v>
          </cell>
          <cell r="EJ12">
            <v>350.71000000000095</v>
          </cell>
          <cell r="EK12">
            <v>2</v>
          </cell>
        </row>
        <row r="13">
          <cell r="C13">
            <v>1739</v>
          </cell>
          <cell r="D13">
            <v>1183</v>
          </cell>
          <cell r="E13">
            <v>68</v>
          </cell>
          <cell r="F13">
            <v>-556</v>
          </cell>
          <cell r="G13">
            <v>1718</v>
          </cell>
          <cell r="H13">
            <v>1033</v>
          </cell>
          <cell r="I13">
            <v>60.1</v>
          </cell>
          <cell r="J13">
            <v>-685</v>
          </cell>
          <cell r="O13">
            <v>90</v>
          </cell>
          <cell r="P13">
            <v>179</v>
          </cell>
          <cell r="Q13">
            <v>198.9</v>
          </cell>
          <cell r="R13">
            <v>89</v>
          </cell>
          <cell r="AC13">
            <v>88</v>
          </cell>
          <cell r="AD13">
            <v>93</v>
          </cell>
          <cell r="AE13">
            <v>105.7</v>
          </cell>
          <cell r="AF13">
            <v>5</v>
          </cell>
          <cell r="AX13">
            <v>0</v>
          </cell>
          <cell r="AY13">
            <v>0</v>
          </cell>
          <cell r="AZ13">
            <v>23</v>
          </cell>
          <cell r="BA13">
            <v>20</v>
          </cell>
          <cell r="BB13">
            <v>87</v>
          </cell>
          <cell r="BC13">
            <v>-3</v>
          </cell>
          <cell r="BG13">
            <v>16</v>
          </cell>
          <cell r="BH13" t="str">
            <v>0</v>
          </cell>
          <cell r="BI13">
            <v>0</v>
          </cell>
          <cell r="BJ13">
            <v>-16</v>
          </cell>
          <cell r="BN13">
            <v>4</v>
          </cell>
          <cell r="BO13">
            <v>1</v>
          </cell>
          <cell r="BP13">
            <v>25</v>
          </cell>
          <cell r="BQ13">
            <v>-3</v>
          </cell>
          <cell r="BV13">
            <v>0</v>
          </cell>
          <cell r="BW13">
            <v>119</v>
          </cell>
          <cell r="BX13">
            <v>0</v>
          </cell>
          <cell r="BY13">
            <v>0</v>
          </cell>
          <cell r="CE13">
            <v>1004</v>
          </cell>
          <cell r="CF13">
            <v>572</v>
          </cell>
          <cell r="CG13">
            <v>57</v>
          </cell>
          <cell r="CH13">
            <v>-432</v>
          </cell>
          <cell r="DC13">
            <v>124</v>
          </cell>
          <cell r="DD13">
            <v>220</v>
          </cell>
          <cell r="DE13">
            <v>187</v>
          </cell>
          <cell r="DF13">
            <v>33</v>
          </cell>
          <cell r="DG13">
            <v>228</v>
          </cell>
          <cell r="DI13">
            <v>369</v>
          </cell>
          <cell r="DO13">
            <v>1235</v>
          </cell>
          <cell r="DP13">
            <v>899</v>
          </cell>
          <cell r="DQ13">
            <v>72.8</v>
          </cell>
          <cell r="DR13">
            <v>-336</v>
          </cell>
          <cell r="DU13">
            <v>1224</v>
          </cell>
          <cell r="DV13">
            <v>853</v>
          </cell>
          <cell r="DW13">
            <v>69.7</v>
          </cell>
          <cell r="DX13">
            <v>-371</v>
          </cell>
          <cell r="DY13">
            <v>753</v>
          </cell>
          <cell r="DZ13">
            <v>394</v>
          </cell>
          <cell r="EA13">
            <v>52.3</v>
          </cell>
          <cell r="EB13">
            <v>-359</v>
          </cell>
          <cell r="EC13">
            <v>127</v>
          </cell>
          <cell r="ED13">
            <v>272</v>
          </cell>
          <cell r="EE13">
            <v>175</v>
          </cell>
          <cell r="EF13">
            <v>97</v>
          </cell>
          <cell r="EG13">
            <v>10166.14</v>
          </cell>
          <cell r="EH13">
            <v>10776.78</v>
          </cell>
          <cell r="EI13">
            <v>106</v>
          </cell>
          <cell r="EJ13">
            <v>610.64000000000124</v>
          </cell>
          <cell r="EK13">
            <v>3</v>
          </cell>
        </row>
        <row r="14">
          <cell r="C14">
            <v>1504</v>
          </cell>
          <cell r="D14">
            <v>997</v>
          </cell>
          <cell r="E14">
            <v>66.3</v>
          </cell>
          <cell r="F14">
            <v>-507</v>
          </cell>
          <cell r="G14">
            <v>1435</v>
          </cell>
          <cell r="H14">
            <v>919</v>
          </cell>
          <cell r="I14">
            <v>64</v>
          </cell>
          <cell r="J14">
            <v>-516</v>
          </cell>
          <cell r="O14">
            <v>71</v>
          </cell>
          <cell r="P14">
            <v>128</v>
          </cell>
          <cell r="Q14">
            <v>180.3</v>
          </cell>
          <cell r="R14">
            <v>57</v>
          </cell>
          <cell r="AC14">
            <v>64</v>
          </cell>
          <cell r="AD14">
            <v>80</v>
          </cell>
          <cell r="AE14">
            <v>125</v>
          </cell>
          <cell r="AF14">
            <v>16</v>
          </cell>
          <cell r="AX14">
            <v>0</v>
          </cell>
          <cell r="AY14">
            <v>0</v>
          </cell>
          <cell r="AZ14">
            <v>1</v>
          </cell>
          <cell r="BA14">
            <v>5</v>
          </cell>
          <cell r="BB14">
            <v>500</v>
          </cell>
          <cell r="BC14">
            <v>4</v>
          </cell>
          <cell r="BG14">
            <v>0</v>
          </cell>
          <cell r="BH14" t="str">
            <v>0</v>
          </cell>
          <cell r="BI14">
            <v>0</v>
          </cell>
          <cell r="BJ14">
            <v>0</v>
          </cell>
          <cell r="BN14">
            <v>0</v>
          </cell>
          <cell r="BO14">
            <v>4</v>
          </cell>
          <cell r="BP14">
            <v>0</v>
          </cell>
          <cell r="BQ14">
            <v>4</v>
          </cell>
          <cell r="BV14">
            <v>0</v>
          </cell>
          <cell r="BW14">
            <v>61</v>
          </cell>
          <cell r="BX14">
            <v>0</v>
          </cell>
          <cell r="BY14">
            <v>0</v>
          </cell>
          <cell r="CE14">
            <v>691</v>
          </cell>
          <cell r="CF14">
            <v>417</v>
          </cell>
          <cell r="CG14">
            <v>60.3</v>
          </cell>
          <cell r="CH14">
            <v>-274</v>
          </cell>
          <cell r="DC14">
            <v>91</v>
          </cell>
          <cell r="DD14">
            <v>151</v>
          </cell>
          <cell r="DE14">
            <v>147</v>
          </cell>
          <cell r="DF14">
            <v>4</v>
          </cell>
          <cell r="DG14">
            <v>174</v>
          </cell>
          <cell r="DI14">
            <v>347</v>
          </cell>
          <cell r="DO14">
            <v>1104</v>
          </cell>
          <cell r="DP14">
            <v>802</v>
          </cell>
          <cell r="DQ14">
            <v>72.599999999999994</v>
          </cell>
          <cell r="DR14">
            <v>-302</v>
          </cell>
          <cell r="DU14">
            <v>1053</v>
          </cell>
          <cell r="DV14">
            <v>785</v>
          </cell>
          <cell r="DW14">
            <v>74.5</v>
          </cell>
          <cell r="DX14">
            <v>-268</v>
          </cell>
          <cell r="DY14">
            <v>471</v>
          </cell>
          <cell r="DZ14">
            <v>302</v>
          </cell>
          <cell r="EA14">
            <v>64.099999999999994</v>
          </cell>
          <cell r="EB14">
            <v>-169</v>
          </cell>
          <cell r="EC14">
            <v>111</v>
          </cell>
          <cell r="ED14">
            <v>237</v>
          </cell>
          <cell r="EE14">
            <v>188</v>
          </cell>
          <cell r="EF14">
            <v>49</v>
          </cell>
          <cell r="EG14">
            <v>10200.709999999999</v>
          </cell>
          <cell r="EH14">
            <v>9598.6200000000008</v>
          </cell>
          <cell r="EI14">
            <v>94.1</v>
          </cell>
          <cell r="EJ14">
            <v>-602.08999999999833</v>
          </cell>
          <cell r="EK14">
            <v>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1" zoomScale="75" zoomScaleNormal="75" zoomScaleSheetLayoutView="75" workbookViewId="0">
      <selection activeCell="D23" sqref="D23"/>
    </sheetView>
  </sheetViews>
  <sheetFormatPr defaultRowHeight="12.75" x14ac:dyDescent="0.2"/>
  <cols>
    <col min="1" max="1" width="1.28515625" style="228" hidden="1" customWidth="1"/>
    <col min="2" max="2" width="37.140625" style="228" customWidth="1"/>
    <col min="3" max="3" width="15" style="228" customWidth="1"/>
    <col min="4" max="4" width="14.42578125" style="228" customWidth="1"/>
    <col min="5" max="5" width="12.28515625" style="228" customWidth="1"/>
    <col min="6" max="6" width="11.42578125" style="228" customWidth="1"/>
    <col min="7" max="7" width="13.85546875" style="228" customWidth="1"/>
    <col min="8" max="8" width="10.85546875" style="228" customWidth="1"/>
    <col min="9" max="256" width="9.140625" style="228"/>
    <col min="257" max="257" width="0" style="228" hidden="1" customWidth="1"/>
    <col min="258" max="258" width="37.140625" style="228" customWidth="1"/>
    <col min="259" max="259" width="16.28515625" style="228" customWidth="1"/>
    <col min="260" max="260" width="14.42578125" style="228" customWidth="1"/>
    <col min="261" max="261" width="12.28515625" style="228" customWidth="1"/>
    <col min="262" max="262" width="11.42578125" style="228" customWidth="1"/>
    <col min="263" max="263" width="13.85546875" style="228" customWidth="1"/>
    <col min="264" max="264" width="10.85546875" style="228" customWidth="1"/>
    <col min="265" max="512" width="9.140625" style="228"/>
    <col min="513" max="513" width="0" style="228" hidden="1" customWidth="1"/>
    <col min="514" max="514" width="37.140625" style="228" customWidth="1"/>
    <col min="515" max="515" width="16.28515625" style="228" customWidth="1"/>
    <col min="516" max="516" width="14.42578125" style="228" customWidth="1"/>
    <col min="517" max="517" width="12.28515625" style="228" customWidth="1"/>
    <col min="518" max="518" width="11.42578125" style="228" customWidth="1"/>
    <col min="519" max="519" width="13.85546875" style="228" customWidth="1"/>
    <col min="520" max="520" width="10.85546875" style="228" customWidth="1"/>
    <col min="521" max="768" width="9.140625" style="228"/>
    <col min="769" max="769" width="0" style="228" hidden="1" customWidth="1"/>
    <col min="770" max="770" width="37.140625" style="228" customWidth="1"/>
    <col min="771" max="771" width="16.28515625" style="228" customWidth="1"/>
    <col min="772" max="772" width="14.42578125" style="228" customWidth="1"/>
    <col min="773" max="773" width="12.28515625" style="228" customWidth="1"/>
    <col min="774" max="774" width="11.42578125" style="228" customWidth="1"/>
    <col min="775" max="775" width="13.85546875" style="228" customWidth="1"/>
    <col min="776" max="776" width="10.85546875" style="228" customWidth="1"/>
    <col min="777" max="1024" width="9.140625" style="228"/>
    <col min="1025" max="1025" width="0" style="228" hidden="1" customWidth="1"/>
    <col min="1026" max="1026" width="37.140625" style="228" customWidth="1"/>
    <col min="1027" max="1027" width="16.28515625" style="228" customWidth="1"/>
    <col min="1028" max="1028" width="14.42578125" style="228" customWidth="1"/>
    <col min="1029" max="1029" width="12.28515625" style="228" customWidth="1"/>
    <col min="1030" max="1030" width="11.42578125" style="228" customWidth="1"/>
    <col min="1031" max="1031" width="13.85546875" style="228" customWidth="1"/>
    <col min="1032" max="1032" width="10.85546875" style="228" customWidth="1"/>
    <col min="1033" max="1280" width="9.140625" style="228"/>
    <col min="1281" max="1281" width="0" style="228" hidden="1" customWidth="1"/>
    <col min="1282" max="1282" width="37.140625" style="228" customWidth="1"/>
    <col min="1283" max="1283" width="16.28515625" style="228" customWidth="1"/>
    <col min="1284" max="1284" width="14.42578125" style="228" customWidth="1"/>
    <col min="1285" max="1285" width="12.28515625" style="228" customWidth="1"/>
    <col min="1286" max="1286" width="11.42578125" style="228" customWidth="1"/>
    <col min="1287" max="1287" width="13.85546875" style="228" customWidth="1"/>
    <col min="1288" max="1288" width="10.85546875" style="228" customWidth="1"/>
    <col min="1289" max="1536" width="9.140625" style="228"/>
    <col min="1537" max="1537" width="0" style="228" hidden="1" customWidth="1"/>
    <col min="1538" max="1538" width="37.140625" style="228" customWidth="1"/>
    <col min="1539" max="1539" width="16.28515625" style="228" customWidth="1"/>
    <col min="1540" max="1540" width="14.42578125" style="228" customWidth="1"/>
    <col min="1541" max="1541" width="12.28515625" style="228" customWidth="1"/>
    <col min="1542" max="1542" width="11.42578125" style="228" customWidth="1"/>
    <col min="1543" max="1543" width="13.85546875" style="228" customWidth="1"/>
    <col min="1544" max="1544" width="10.85546875" style="228" customWidth="1"/>
    <col min="1545" max="1792" width="9.140625" style="228"/>
    <col min="1793" max="1793" width="0" style="228" hidden="1" customWidth="1"/>
    <col min="1794" max="1794" width="37.140625" style="228" customWidth="1"/>
    <col min="1795" max="1795" width="16.28515625" style="228" customWidth="1"/>
    <col min="1796" max="1796" width="14.42578125" style="228" customWidth="1"/>
    <col min="1797" max="1797" width="12.28515625" style="228" customWidth="1"/>
    <col min="1798" max="1798" width="11.42578125" style="228" customWidth="1"/>
    <col min="1799" max="1799" width="13.85546875" style="228" customWidth="1"/>
    <col min="1800" max="1800" width="10.85546875" style="228" customWidth="1"/>
    <col min="1801" max="2048" width="9.140625" style="228"/>
    <col min="2049" max="2049" width="0" style="228" hidden="1" customWidth="1"/>
    <col min="2050" max="2050" width="37.140625" style="228" customWidth="1"/>
    <col min="2051" max="2051" width="16.28515625" style="228" customWidth="1"/>
    <col min="2052" max="2052" width="14.42578125" style="228" customWidth="1"/>
    <col min="2053" max="2053" width="12.28515625" style="228" customWidth="1"/>
    <col min="2054" max="2054" width="11.42578125" style="228" customWidth="1"/>
    <col min="2055" max="2055" width="13.85546875" style="228" customWidth="1"/>
    <col min="2056" max="2056" width="10.85546875" style="228" customWidth="1"/>
    <col min="2057" max="2304" width="9.140625" style="228"/>
    <col min="2305" max="2305" width="0" style="228" hidden="1" customWidth="1"/>
    <col min="2306" max="2306" width="37.140625" style="228" customWidth="1"/>
    <col min="2307" max="2307" width="16.28515625" style="228" customWidth="1"/>
    <col min="2308" max="2308" width="14.42578125" style="228" customWidth="1"/>
    <col min="2309" max="2309" width="12.28515625" style="228" customWidth="1"/>
    <col min="2310" max="2310" width="11.42578125" style="228" customWidth="1"/>
    <col min="2311" max="2311" width="13.85546875" style="228" customWidth="1"/>
    <col min="2312" max="2312" width="10.85546875" style="228" customWidth="1"/>
    <col min="2313" max="2560" width="9.140625" style="228"/>
    <col min="2561" max="2561" width="0" style="228" hidden="1" customWidth="1"/>
    <col min="2562" max="2562" width="37.140625" style="228" customWidth="1"/>
    <col min="2563" max="2563" width="16.28515625" style="228" customWidth="1"/>
    <col min="2564" max="2564" width="14.42578125" style="228" customWidth="1"/>
    <col min="2565" max="2565" width="12.28515625" style="228" customWidth="1"/>
    <col min="2566" max="2566" width="11.42578125" style="228" customWidth="1"/>
    <col min="2567" max="2567" width="13.85546875" style="228" customWidth="1"/>
    <col min="2568" max="2568" width="10.85546875" style="228" customWidth="1"/>
    <col min="2569" max="2816" width="9.140625" style="228"/>
    <col min="2817" max="2817" width="0" style="228" hidden="1" customWidth="1"/>
    <col min="2818" max="2818" width="37.140625" style="228" customWidth="1"/>
    <col min="2819" max="2819" width="16.28515625" style="228" customWidth="1"/>
    <col min="2820" max="2820" width="14.42578125" style="228" customWidth="1"/>
    <col min="2821" max="2821" width="12.28515625" style="228" customWidth="1"/>
    <col min="2822" max="2822" width="11.42578125" style="228" customWidth="1"/>
    <col min="2823" max="2823" width="13.85546875" style="228" customWidth="1"/>
    <col min="2824" max="2824" width="10.85546875" style="228" customWidth="1"/>
    <col min="2825" max="3072" width="9.140625" style="228"/>
    <col min="3073" max="3073" width="0" style="228" hidden="1" customWidth="1"/>
    <col min="3074" max="3074" width="37.140625" style="228" customWidth="1"/>
    <col min="3075" max="3075" width="16.28515625" style="228" customWidth="1"/>
    <col min="3076" max="3076" width="14.42578125" style="228" customWidth="1"/>
    <col min="3077" max="3077" width="12.28515625" style="228" customWidth="1"/>
    <col min="3078" max="3078" width="11.42578125" style="228" customWidth="1"/>
    <col min="3079" max="3079" width="13.85546875" style="228" customWidth="1"/>
    <col min="3080" max="3080" width="10.85546875" style="228" customWidth="1"/>
    <col min="3081" max="3328" width="9.140625" style="228"/>
    <col min="3329" max="3329" width="0" style="228" hidden="1" customWidth="1"/>
    <col min="3330" max="3330" width="37.140625" style="228" customWidth="1"/>
    <col min="3331" max="3331" width="16.28515625" style="228" customWidth="1"/>
    <col min="3332" max="3332" width="14.42578125" style="228" customWidth="1"/>
    <col min="3333" max="3333" width="12.28515625" style="228" customWidth="1"/>
    <col min="3334" max="3334" width="11.42578125" style="228" customWidth="1"/>
    <col min="3335" max="3335" width="13.85546875" style="228" customWidth="1"/>
    <col min="3336" max="3336" width="10.85546875" style="228" customWidth="1"/>
    <col min="3337" max="3584" width="9.140625" style="228"/>
    <col min="3585" max="3585" width="0" style="228" hidden="1" customWidth="1"/>
    <col min="3586" max="3586" width="37.140625" style="228" customWidth="1"/>
    <col min="3587" max="3587" width="16.28515625" style="228" customWidth="1"/>
    <col min="3588" max="3588" width="14.42578125" style="228" customWidth="1"/>
    <col min="3589" max="3589" width="12.28515625" style="228" customWidth="1"/>
    <col min="3590" max="3590" width="11.42578125" style="228" customWidth="1"/>
    <col min="3591" max="3591" width="13.85546875" style="228" customWidth="1"/>
    <col min="3592" max="3592" width="10.85546875" style="228" customWidth="1"/>
    <col min="3593" max="3840" width="9.140625" style="228"/>
    <col min="3841" max="3841" width="0" style="228" hidden="1" customWidth="1"/>
    <col min="3842" max="3842" width="37.140625" style="228" customWidth="1"/>
    <col min="3843" max="3843" width="16.28515625" style="228" customWidth="1"/>
    <col min="3844" max="3844" width="14.42578125" style="228" customWidth="1"/>
    <col min="3845" max="3845" width="12.28515625" style="228" customWidth="1"/>
    <col min="3846" max="3846" width="11.42578125" style="228" customWidth="1"/>
    <col min="3847" max="3847" width="13.85546875" style="228" customWidth="1"/>
    <col min="3848" max="3848" width="10.85546875" style="228" customWidth="1"/>
    <col min="3849" max="4096" width="9.140625" style="228"/>
    <col min="4097" max="4097" width="0" style="228" hidden="1" customWidth="1"/>
    <col min="4098" max="4098" width="37.140625" style="228" customWidth="1"/>
    <col min="4099" max="4099" width="16.28515625" style="228" customWidth="1"/>
    <col min="4100" max="4100" width="14.42578125" style="228" customWidth="1"/>
    <col min="4101" max="4101" width="12.28515625" style="228" customWidth="1"/>
    <col min="4102" max="4102" width="11.42578125" style="228" customWidth="1"/>
    <col min="4103" max="4103" width="13.85546875" style="228" customWidth="1"/>
    <col min="4104" max="4104" width="10.85546875" style="228" customWidth="1"/>
    <col min="4105" max="4352" width="9.140625" style="228"/>
    <col min="4353" max="4353" width="0" style="228" hidden="1" customWidth="1"/>
    <col min="4354" max="4354" width="37.140625" style="228" customWidth="1"/>
    <col min="4355" max="4355" width="16.28515625" style="228" customWidth="1"/>
    <col min="4356" max="4356" width="14.42578125" style="228" customWidth="1"/>
    <col min="4357" max="4357" width="12.28515625" style="228" customWidth="1"/>
    <col min="4358" max="4358" width="11.42578125" style="228" customWidth="1"/>
    <col min="4359" max="4359" width="13.85546875" style="228" customWidth="1"/>
    <col min="4360" max="4360" width="10.85546875" style="228" customWidth="1"/>
    <col min="4361" max="4608" width="9.140625" style="228"/>
    <col min="4609" max="4609" width="0" style="228" hidden="1" customWidth="1"/>
    <col min="4610" max="4610" width="37.140625" style="228" customWidth="1"/>
    <col min="4611" max="4611" width="16.28515625" style="228" customWidth="1"/>
    <col min="4612" max="4612" width="14.42578125" style="228" customWidth="1"/>
    <col min="4613" max="4613" width="12.28515625" style="228" customWidth="1"/>
    <col min="4614" max="4614" width="11.42578125" style="228" customWidth="1"/>
    <col min="4615" max="4615" width="13.85546875" style="228" customWidth="1"/>
    <col min="4616" max="4616" width="10.85546875" style="228" customWidth="1"/>
    <col min="4617" max="4864" width="9.140625" style="228"/>
    <col min="4865" max="4865" width="0" style="228" hidden="1" customWidth="1"/>
    <col min="4866" max="4866" width="37.140625" style="228" customWidth="1"/>
    <col min="4867" max="4867" width="16.28515625" style="228" customWidth="1"/>
    <col min="4868" max="4868" width="14.42578125" style="228" customWidth="1"/>
    <col min="4869" max="4869" width="12.28515625" style="228" customWidth="1"/>
    <col min="4870" max="4870" width="11.42578125" style="228" customWidth="1"/>
    <col min="4871" max="4871" width="13.85546875" style="228" customWidth="1"/>
    <col min="4872" max="4872" width="10.85546875" style="228" customWidth="1"/>
    <col min="4873" max="5120" width="9.140625" style="228"/>
    <col min="5121" max="5121" width="0" style="228" hidden="1" customWidth="1"/>
    <col min="5122" max="5122" width="37.140625" style="228" customWidth="1"/>
    <col min="5123" max="5123" width="16.28515625" style="228" customWidth="1"/>
    <col min="5124" max="5124" width="14.42578125" style="228" customWidth="1"/>
    <col min="5125" max="5125" width="12.28515625" style="228" customWidth="1"/>
    <col min="5126" max="5126" width="11.42578125" style="228" customWidth="1"/>
    <col min="5127" max="5127" width="13.85546875" style="228" customWidth="1"/>
    <col min="5128" max="5128" width="10.85546875" style="228" customWidth="1"/>
    <col min="5129" max="5376" width="9.140625" style="228"/>
    <col min="5377" max="5377" width="0" style="228" hidden="1" customWidth="1"/>
    <col min="5378" max="5378" width="37.140625" style="228" customWidth="1"/>
    <col min="5379" max="5379" width="16.28515625" style="228" customWidth="1"/>
    <col min="5380" max="5380" width="14.42578125" style="228" customWidth="1"/>
    <col min="5381" max="5381" width="12.28515625" style="228" customWidth="1"/>
    <col min="5382" max="5382" width="11.42578125" style="228" customWidth="1"/>
    <col min="5383" max="5383" width="13.85546875" style="228" customWidth="1"/>
    <col min="5384" max="5384" width="10.85546875" style="228" customWidth="1"/>
    <col min="5385" max="5632" width="9.140625" style="228"/>
    <col min="5633" max="5633" width="0" style="228" hidden="1" customWidth="1"/>
    <col min="5634" max="5634" width="37.140625" style="228" customWidth="1"/>
    <col min="5635" max="5635" width="16.28515625" style="228" customWidth="1"/>
    <col min="5636" max="5636" width="14.42578125" style="228" customWidth="1"/>
    <col min="5637" max="5637" width="12.28515625" style="228" customWidth="1"/>
    <col min="5638" max="5638" width="11.42578125" style="228" customWidth="1"/>
    <col min="5639" max="5639" width="13.85546875" style="228" customWidth="1"/>
    <col min="5640" max="5640" width="10.85546875" style="228" customWidth="1"/>
    <col min="5641" max="5888" width="9.140625" style="228"/>
    <col min="5889" max="5889" width="0" style="228" hidden="1" customWidth="1"/>
    <col min="5890" max="5890" width="37.140625" style="228" customWidth="1"/>
    <col min="5891" max="5891" width="16.28515625" style="228" customWidth="1"/>
    <col min="5892" max="5892" width="14.42578125" style="228" customWidth="1"/>
    <col min="5893" max="5893" width="12.28515625" style="228" customWidth="1"/>
    <col min="5894" max="5894" width="11.42578125" style="228" customWidth="1"/>
    <col min="5895" max="5895" width="13.85546875" style="228" customWidth="1"/>
    <col min="5896" max="5896" width="10.85546875" style="228" customWidth="1"/>
    <col min="5897" max="6144" width="9.140625" style="228"/>
    <col min="6145" max="6145" width="0" style="228" hidden="1" customWidth="1"/>
    <col min="6146" max="6146" width="37.140625" style="228" customWidth="1"/>
    <col min="6147" max="6147" width="16.28515625" style="228" customWidth="1"/>
    <col min="6148" max="6148" width="14.42578125" style="228" customWidth="1"/>
    <col min="6149" max="6149" width="12.28515625" style="228" customWidth="1"/>
    <col min="6150" max="6150" width="11.42578125" style="228" customWidth="1"/>
    <col min="6151" max="6151" width="13.85546875" style="228" customWidth="1"/>
    <col min="6152" max="6152" width="10.85546875" style="228" customWidth="1"/>
    <col min="6153" max="6400" width="9.140625" style="228"/>
    <col min="6401" max="6401" width="0" style="228" hidden="1" customWidth="1"/>
    <col min="6402" max="6402" width="37.140625" style="228" customWidth="1"/>
    <col min="6403" max="6403" width="16.28515625" style="228" customWidth="1"/>
    <col min="6404" max="6404" width="14.42578125" style="228" customWidth="1"/>
    <col min="6405" max="6405" width="12.28515625" style="228" customWidth="1"/>
    <col min="6406" max="6406" width="11.42578125" style="228" customWidth="1"/>
    <col min="6407" max="6407" width="13.85546875" style="228" customWidth="1"/>
    <col min="6408" max="6408" width="10.85546875" style="228" customWidth="1"/>
    <col min="6409" max="6656" width="9.140625" style="228"/>
    <col min="6657" max="6657" width="0" style="228" hidden="1" customWidth="1"/>
    <col min="6658" max="6658" width="37.140625" style="228" customWidth="1"/>
    <col min="6659" max="6659" width="16.28515625" style="228" customWidth="1"/>
    <col min="6660" max="6660" width="14.42578125" style="228" customWidth="1"/>
    <col min="6661" max="6661" width="12.28515625" style="228" customWidth="1"/>
    <col min="6662" max="6662" width="11.42578125" style="228" customWidth="1"/>
    <col min="6663" max="6663" width="13.85546875" style="228" customWidth="1"/>
    <col min="6664" max="6664" width="10.85546875" style="228" customWidth="1"/>
    <col min="6665" max="6912" width="9.140625" style="228"/>
    <col min="6913" max="6913" width="0" style="228" hidden="1" customWidth="1"/>
    <col min="6914" max="6914" width="37.140625" style="228" customWidth="1"/>
    <col min="6915" max="6915" width="16.28515625" style="228" customWidth="1"/>
    <col min="6916" max="6916" width="14.42578125" style="228" customWidth="1"/>
    <col min="6917" max="6917" width="12.28515625" style="228" customWidth="1"/>
    <col min="6918" max="6918" width="11.42578125" style="228" customWidth="1"/>
    <col min="6919" max="6919" width="13.85546875" style="228" customWidth="1"/>
    <col min="6920" max="6920" width="10.85546875" style="228" customWidth="1"/>
    <col min="6921" max="7168" width="9.140625" style="228"/>
    <col min="7169" max="7169" width="0" style="228" hidden="1" customWidth="1"/>
    <col min="7170" max="7170" width="37.140625" style="228" customWidth="1"/>
    <col min="7171" max="7171" width="16.28515625" style="228" customWidth="1"/>
    <col min="7172" max="7172" width="14.42578125" style="228" customWidth="1"/>
    <col min="7173" max="7173" width="12.28515625" style="228" customWidth="1"/>
    <col min="7174" max="7174" width="11.42578125" style="228" customWidth="1"/>
    <col min="7175" max="7175" width="13.85546875" style="228" customWidth="1"/>
    <col min="7176" max="7176" width="10.85546875" style="228" customWidth="1"/>
    <col min="7177" max="7424" width="9.140625" style="228"/>
    <col min="7425" max="7425" width="0" style="228" hidden="1" customWidth="1"/>
    <col min="7426" max="7426" width="37.140625" style="228" customWidth="1"/>
    <col min="7427" max="7427" width="16.28515625" style="228" customWidth="1"/>
    <col min="7428" max="7428" width="14.42578125" style="228" customWidth="1"/>
    <col min="7429" max="7429" width="12.28515625" style="228" customWidth="1"/>
    <col min="7430" max="7430" width="11.42578125" style="228" customWidth="1"/>
    <col min="7431" max="7431" width="13.85546875" style="228" customWidth="1"/>
    <col min="7432" max="7432" width="10.85546875" style="228" customWidth="1"/>
    <col min="7433" max="7680" width="9.140625" style="228"/>
    <col min="7681" max="7681" width="0" style="228" hidden="1" customWidth="1"/>
    <col min="7682" max="7682" width="37.140625" style="228" customWidth="1"/>
    <col min="7683" max="7683" width="16.28515625" style="228" customWidth="1"/>
    <col min="7684" max="7684" width="14.42578125" style="228" customWidth="1"/>
    <col min="7685" max="7685" width="12.28515625" style="228" customWidth="1"/>
    <col min="7686" max="7686" width="11.42578125" style="228" customWidth="1"/>
    <col min="7687" max="7687" width="13.85546875" style="228" customWidth="1"/>
    <col min="7688" max="7688" width="10.85546875" style="228" customWidth="1"/>
    <col min="7689" max="7936" width="9.140625" style="228"/>
    <col min="7937" max="7937" width="0" style="228" hidden="1" customWidth="1"/>
    <col min="7938" max="7938" width="37.140625" style="228" customWidth="1"/>
    <col min="7939" max="7939" width="16.28515625" style="228" customWidth="1"/>
    <col min="7940" max="7940" width="14.42578125" style="228" customWidth="1"/>
    <col min="7941" max="7941" width="12.28515625" style="228" customWidth="1"/>
    <col min="7942" max="7942" width="11.42578125" style="228" customWidth="1"/>
    <col min="7943" max="7943" width="13.85546875" style="228" customWidth="1"/>
    <col min="7944" max="7944" width="10.85546875" style="228" customWidth="1"/>
    <col min="7945" max="8192" width="9.140625" style="228"/>
    <col min="8193" max="8193" width="0" style="228" hidden="1" customWidth="1"/>
    <col min="8194" max="8194" width="37.140625" style="228" customWidth="1"/>
    <col min="8195" max="8195" width="16.28515625" style="228" customWidth="1"/>
    <col min="8196" max="8196" width="14.42578125" style="228" customWidth="1"/>
    <col min="8197" max="8197" width="12.28515625" style="228" customWidth="1"/>
    <col min="8198" max="8198" width="11.42578125" style="228" customWidth="1"/>
    <col min="8199" max="8199" width="13.85546875" style="228" customWidth="1"/>
    <col min="8200" max="8200" width="10.85546875" style="228" customWidth="1"/>
    <col min="8201" max="8448" width="9.140625" style="228"/>
    <col min="8449" max="8449" width="0" style="228" hidden="1" customWidth="1"/>
    <col min="8450" max="8450" width="37.140625" style="228" customWidth="1"/>
    <col min="8451" max="8451" width="16.28515625" style="228" customWidth="1"/>
    <col min="8452" max="8452" width="14.42578125" style="228" customWidth="1"/>
    <col min="8453" max="8453" width="12.28515625" style="228" customWidth="1"/>
    <col min="8454" max="8454" width="11.42578125" style="228" customWidth="1"/>
    <col min="8455" max="8455" width="13.85546875" style="228" customWidth="1"/>
    <col min="8456" max="8456" width="10.85546875" style="228" customWidth="1"/>
    <col min="8457" max="8704" width="9.140625" style="228"/>
    <col min="8705" max="8705" width="0" style="228" hidden="1" customWidth="1"/>
    <col min="8706" max="8706" width="37.140625" style="228" customWidth="1"/>
    <col min="8707" max="8707" width="16.28515625" style="228" customWidth="1"/>
    <col min="8708" max="8708" width="14.42578125" style="228" customWidth="1"/>
    <col min="8709" max="8709" width="12.28515625" style="228" customWidth="1"/>
    <col min="8710" max="8710" width="11.42578125" style="228" customWidth="1"/>
    <col min="8711" max="8711" width="13.85546875" style="228" customWidth="1"/>
    <col min="8712" max="8712" width="10.85546875" style="228" customWidth="1"/>
    <col min="8713" max="8960" width="9.140625" style="228"/>
    <col min="8961" max="8961" width="0" style="228" hidden="1" customWidth="1"/>
    <col min="8962" max="8962" width="37.140625" style="228" customWidth="1"/>
    <col min="8963" max="8963" width="16.28515625" style="228" customWidth="1"/>
    <col min="8964" max="8964" width="14.42578125" style="228" customWidth="1"/>
    <col min="8965" max="8965" width="12.28515625" style="228" customWidth="1"/>
    <col min="8966" max="8966" width="11.42578125" style="228" customWidth="1"/>
    <col min="8967" max="8967" width="13.85546875" style="228" customWidth="1"/>
    <col min="8968" max="8968" width="10.85546875" style="228" customWidth="1"/>
    <col min="8969" max="9216" width="9.140625" style="228"/>
    <col min="9217" max="9217" width="0" style="228" hidden="1" customWidth="1"/>
    <col min="9218" max="9218" width="37.140625" style="228" customWidth="1"/>
    <col min="9219" max="9219" width="16.28515625" style="228" customWidth="1"/>
    <col min="9220" max="9220" width="14.42578125" style="228" customWidth="1"/>
    <col min="9221" max="9221" width="12.28515625" style="228" customWidth="1"/>
    <col min="9222" max="9222" width="11.42578125" style="228" customWidth="1"/>
    <col min="9223" max="9223" width="13.85546875" style="228" customWidth="1"/>
    <col min="9224" max="9224" width="10.85546875" style="228" customWidth="1"/>
    <col min="9225" max="9472" width="9.140625" style="228"/>
    <col min="9473" max="9473" width="0" style="228" hidden="1" customWidth="1"/>
    <col min="9474" max="9474" width="37.140625" style="228" customWidth="1"/>
    <col min="9475" max="9475" width="16.28515625" style="228" customWidth="1"/>
    <col min="9476" max="9476" width="14.42578125" style="228" customWidth="1"/>
    <col min="9477" max="9477" width="12.28515625" style="228" customWidth="1"/>
    <col min="9478" max="9478" width="11.42578125" style="228" customWidth="1"/>
    <col min="9479" max="9479" width="13.85546875" style="228" customWidth="1"/>
    <col min="9480" max="9480" width="10.85546875" style="228" customWidth="1"/>
    <col min="9481" max="9728" width="9.140625" style="228"/>
    <col min="9729" max="9729" width="0" style="228" hidden="1" customWidth="1"/>
    <col min="9730" max="9730" width="37.140625" style="228" customWidth="1"/>
    <col min="9731" max="9731" width="16.28515625" style="228" customWidth="1"/>
    <col min="9732" max="9732" width="14.42578125" style="228" customWidth="1"/>
    <col min="9733" max="9733" width="12.28515625" style="228" customWidth="1"/>
    <col min="9734" max="9734" width="11.42578125" style="228" customWidth="1"/>
    <col min="9735" max="9735" width="13.85546875" style="228" customWidth="1"/>
    <col min="9736" max="9736" width="10.85546875" style="228" customWidth="1"/>
    <col min="9737" max="9984" width="9.140625" style="228"/>
    <col min="9985" max="9985" width="0" style="228" hidden="1" customWidth="1"/>
    <col min="9986" max="9986" width="37.140625" style="228" customWidth="1"/>
    <col min="9987" max="9987" width="16.28515625" style="228" customWidth="1"/>
    <col min="9988" max="9988" width="14.42578125" style="228" customWidth="1"/>
    <col min="9989" max="9989" width="12.28515625" style="228" customWidth="1"/>
    <col min="9990" max="9990" width="11.42578125" style="228" customWidth="1"/>
    <col min="9991" max="9991" width="13.85546875" style="228" customWidth="1"/>
    <col min="9992" max="9992" width="10.85546875" style="228" customWidth="1"/>
    <col min="9993" max="10240" width="9.140625" style="228"/>
    <col min="10241" max="10241" width="0" style="228" hidden="1" customWidth="1"/>
    <col min="10242" max="10242" width="37.140625" style="228" customWidth="1"/>
    <col min="10243" max="10243" width="16.28515625" style="228" customWidth="1"/>
    <col min="10244" max="10244" width="14.42578125" style="228" customWidth="1"/>
    <col min="10245" max="10245" width="12.28515625" style="228" customWidth="1"/>
    <col min="10246" max="10246" width="11.42578125" style="228" customWidth="1"/>
    <col min="10247" max="10247" width="13.85546875" style="228" customWidth="1"/>
    <col min="10248" max="10248" width="10.85546875" style="228" customWidth="1"/>
    <col min="10249" max="10496" width="9.140625" style="228"/>
    <col min="10497" max="10497" width="0" style="228" hidden="1" customWidth="1"/>
    <col min="10498" max="10498" width="37.140625" style="228" customWidth="1"/>
    <col min="10499" max="10499" width="16.28515625" style="228" customWidth="1"/>
    <col min="10500" max="10500" width="14.42578125" style="228" customWidth="1"/>
    <col min="10501" max="10501" width="12.28515625" style="228" customWidth="1"/>
    <col min="10502" max="10502" width="11.42578125" style="228" customWidth="1"/>
    <col min="10503" max="10503" width="13.85546875" style="228" customWidth="1"/>
    <col min="10504" max="10504" width="10.85546875" style="228" customWidth="1"/>
    <col min="10505" max="10752" width="9.140625" style="228"/>
    <col min="10753" max="10753" width="0" style="228" hidden="1" customWidth="1"/>
    <col min="10754" max="10754" width="37.140625" style="228" customWidth="1"/>
    <col min="10755" max="10755" width="16.28515625" style="228" customWidth="1"/>
    <col min="10756" max="10756" width="14.42578125" style="228" customWidth="1"/>
    <col min="10757" max="10757" width="12.28515625" style="228" customWidth="1"/>
    <col min="10758" max="10758" width="11.42578125" style="228" customWidth="1"/>
    <col min="10759" max="10759" width="13.85546875" style="228" customWidth="1"/>
    <col min="10760" max="10760" width="10.85546875" style="228" customWidth="1"/>
    <col min="10761" max="11008" width="9.140625" style="228"/>
    <col min="11009" max="11009" width="0" style="228" hidden="1" customWidth="1"/>
    <col min="11010" max="11010" width="37.140625" style="228" customWidth="1"/>
    <col min="11011" max="11011" width="16.28515625" style="228" customWidth="1"/>
    <col min="11012" max="11012" width="14.42578125" style="228" customWidth="1"/>
    <col min="11013" max="11013" width="12.28515625" style="228" customWidth="1"/>
    <col min="11014" max="11014" width="11.42578125" style="228" customWidth="1"/>
    <col min="11015" max="11015" width="13.85546875" style="228" customWidth="1"/>
    <col min="11016" max="11016" width="10.85546875" style="228" customWidth="1"/>
    <col min="11017" max="11264" width="9.140625" style="228"/>
    <col min="11265" max="11265" width="0" style="228" hidden="1" customWidth="1"/>
    <col min="11266" max="11266" width="37.140625" style="228" customWidth="1"/>
    <col min="11267" max="11267" width="16.28515625" style="228" customWidth="1"/>
    <col min="11268" max="11268" width="14.42578125" style="228" customWidth="1"/>
    <col min="11269" max="11269" width="12.28515625" style="228" customWidth="1"/>
    <col min="11270" max="11270" width="11.42578125" style="228" customWidth="1"/>
    <col min="11271" max="11271" width="13.85546875" style="228" customWidth="1"/>
    <col min="11272" max="11272" width="10.85546875" style="228" customWidth="1"/>
    <col min="11273" max="11520" width="9.140625" style="228"/>
    <col min="11521" max="11521" width="0" style="228" hidden="1" customWidth="1"/>
    <col min="11522" max="11522" width="37.140625" style="228" customWidth="1"/>
    <col min="11523" max="11523" width="16.28515625" style="228" customWidth="1"/>
    <col min="11524" max="11524" width="14.42578125" style="228" customWidth="1"/>
    <col min="11525" max="11525" width="12.28515625" style="228" customWidth="1"/>
    <col min="11526" max="11526" width="11.42578125" style="228" customWidth="1"/>
    <col min="11527" max="11527" width="13.85546875" style="228" customWidth="1"/>
    <col min="11528" max="11528" width="10.85546875" style="228" customWidth="1"/>
    <col min="11529" max="11776" width="9.140625" style="228"/>
    <col min="11777" max="11777" width="0" style="228" hidden="1" customWidth="1"/>
    <col min="11778" max="11778" width="37.140625" style="228" customWidth="1"/>
    <col min="11779" max="11779" width="16.28515625" style="228" customWidth="1"/>
    <col min="11780" max="11780" width="14.42578125" style="228" customWidth="1"/>
    <col min="11781" max="11781" width="12.28515625" style="228" customWidth="1"/>
    <col min="11782" max="11782" width="11.42578125" style="228" customWidth="1"/>
    <col min="11783" max="11783" width="13.85546875" style="228" customWidth="1"/>
    <col min="11784" max="11784" width="10.85546875" style="228" customWidth="1"/>
    <col min="11785" max="12032" width="9.140625" style="228"/>
    <col min="12033" max="12033" width="0" style="228" hidden="1" customWidth="1"/>
    <col min="12034" max="12034" width="37.140625" style="228" customWidth="1"/>
    <col min="12035" max="12035" width="16.28515625" style="228" customWidth="1"/>
    <col min="12036" max="12036" width="14.42578125" style="228" customWidth="1"/>
    <col min="12037" max="12037" width="12.28515625" style="228" customWidth="1"/>
    <col min="12038" max="12038" width="11.42578125" style="228" customWidth="1"/>
    <col min="12039" max="12039" width="13.85546875" style="228" customWidth="1"/>
    <col min="12040" max="12040" width="10.85546875" style="228" customWidth="1"/>
    <col min="12041" max="12288" width="9.140625" style="228"/>
    <col min="12289" max="12289" width="0" style="228" hidden="1" customWidth="1"/>
    <col min="12290" max="12290" width="37.140625" style="228" customWidth="1"/>
    <col min="12291" max="12291" width="16.28515625" style="228" customWidth="1"/>
    <col min="12292" max="12292" width="14.42578125" style="228" customWidth="1"/>
    <col min="12293" max="12293" width="12.28515625" style="228" customWidth="1"/>
    <col min="12294" max="12294" width="11.42578125" style="228" customWidth="1"/>
    <col min="12295" max="12295" width="13.85546875" style="228" customWidth="1"/>
    <col min="12296" max="12296" width="10.85546875" style="228" customWidth="1"/>
    <col min="12297" max="12544" width="9.140625" style="228"/>
    <col min="12545" max="12545" width="0" style="228" hidden="1" customWidth="1"/>
    <col min="12546" max="12546" width="37.140625" style="228" customWidth="1"/>
    <col min="12547" max="12547" width="16.28515625" style="228" customWidth="1"/>
    <col min="12548" max="12548" width="14.42578125" style="228" customWidth="1"/>
    <col min="12549" max="12549" width="12.28515625" style="228" customWidth="1"/>
    <col min="12550" max="12550" width="11.42578125" style="228" customWidth="1"/>
    <col min="12551" max="12551" width="13.85546875" style="228" customWidth="1"/>
    <col min="12552" max="12552" width="10.85546875" style="228" customWidth="1"/>
    <col min="12553" max="12800" width="9.140625" style="228"/>
    <col min="12801" max="12801" width="0" style="228" hidden="1" customWidth="1"/>
    <col min="12802" max="12802" width="37.140625" style="228" customWidth="1"/>
    <col min="12803" max="12803" width="16.28515625" style="228" customWidth="1"/>
    <col min="12804" max="12804" width="14.42578125" style="228" customWidth="1"/>
    <col min="12805" max="12805" width="12.28515625" style="228" customWidth="1"/>
    <col min="12806" max="12806" width="11.42578125" style="228" customWidth="1"/>
    <col min="12807" max="12807" width="13.85546875" style="228" customWidth="1"/>
    <col min="12808" max="12808" width="10.85546875" style="228" customWidth="1"/>
    <col min="12809" max="13056" width="9.140625" style="228"/>
    <col min="13057" max="13057" width="0" style="228" hidden="1" customWidth="1"/>
    <col min="13058" max="13058" width="37.140625" style="228" customWidth="1"/>
    <col min="13059" max="13059" width="16.28515625" style="228" customWidth="1"/>
    <col min="13060" max="13060" width="14.42578125" style="228" customWidth="1"/>
    <col min="13061" max="13061" width="12.28515625" style="228" customWidth="1"/>
    <col min="13062" max="13062" width="11.42578125" style="228" customWidth="1"/>
    <col min="13063" max="13063" width="13.85546875" style="228" customWidth="1"/>
    <col min="13064" max="13064" width="10.85546875" style="228" customWidth="1"/>
    <col min="13065" max="13312" width="9.140625" style="228"/>
    <col min="13313" max="13313" width="0" style="228" hidden="1" customWidth="1"/>
    <col min="13314" max="13314" width="37.140625" style="228" customWidth="1"/>
    <col min="13315" max="13315" width="16.28515625" style="228" customWidth="1"/>
    <col min="13316" max="13316" width="14.42578125" style="228" customWidth="1"/>
    <col min="13317" max="13317" width="12.28515625" style="228" customWidth="1"/>
    <col min="13318" max="13318" width="11.42578125" style="228" customWidth="1"/>
    <col min="13319" max="13319" width="13.85546875" style="228" customWidth="1"/>
    <col min="13320" max="13320" width="10.85546875" style="228" customWidth="1"/>
    <col min="13321" max="13568" width="9.140625" style="228"/>
    <col min="13569" max="13569" width="0" style="228" hidden="1" customWidth="1"/>
    <col min="13570" max="13570" width="37.140625" style="228" customWidth="1"/>
    <col min="13571" max="13571" width="16.28515625" style="228" customWidth="1"/>
    <col min="13572" max="13572" width="14.42578125" style="228" customWidth="1"/>
    <col min="13573" max="13573" width="12.28515625" style="228" customWidth="1"/>
    <col min="13574" max="13574" width="11.42578125" style="228" customWidth="1"/>
    <col min="13575" max="13575" width="13.85546875" style="228" customWidth="1"/>
    <col min="13576" max="13576" width="10.85546875" style="228" customWidth="1"/>
    <col min="13577" max="13824" width="9.140625" style="228"/>
    <col min="13825" max="13825" width="0" style="228" hidden="1" customWidth="1"/>
    <col min="13826" max="13826" width="37.140625" style="228" customWidth="1"/>
    <col min="13827" max="13827" width="16.28515625" style="228" customWidth="1"/>
    <col min="13828" max="13828" width="14.42578125" style="228" customWidth="1"/>
    <col min="13829" max="13829" width="12.28515625" style="228" customWidth="1"/>
    <col min="13830" max="13830" width="11.42578125" style="228" customWidth="1"/>
    <col min="13831" max="13831" width="13.85546875" style="228" customWidth="1"/>
    <col min="13832" max="13832" width="10.85546875" style="228" customWidth="1"/>
    <col min="13833" max="14080" width="9.140625" style="228"/>
    <col min="14081" max="14081" width="0" style="228" hidden="1" customWidth="1"/>
    <col min="14082" max="14082" width="37.140625" style="228" customWidth="1"/>
    <col min="14083" max="14083" width="16.28515625" style="228" customWidth="1"/>
    <col min="14084" max="14084" width="14.42578125" style="228" customWidth="1"/>
    <col min="14085" max="14085" width="12.28515625" style="228" customWidth="1"/>
    <col min="14086" max="14086" width="11.42578125" style="228" customWidth="1"/>
    <col min="14087" max="14087" width="13.85546875" style="228" customWidth="1"/>
    <col min="14088" max="14088" width="10.85546875" style="228" customWidth="1"/>
    <col min="14089" max="14336" width="9.140625" style="228"/>
    <col min="14337" max="14337" width="0" style="228" hidden="1" customWidth="1"/>
    <col min="14338" max="14338" width="37.140625" style="228" customWidth="1"/>
    <col min="14339" max="14339" width="16.28515625" style="228" customWidth="1"/>
    <col min="14340" max="14340" width="14.42578125" style="228" customWidth="1"/>
    <col min="14341" max="14341" width="12.28515625" style="228" customWidth="1"/>
    <col min="14342" max="14342" width="11.42578125" style="228" customWidth="1"/>
    <col min="14343" max="14343" width="13.85546875" style="228" customWidth="1"/>
    <col min="14344" max="14344" width="10.85546875" style="228" customWidth="1"/>
    <col min="14345" max="14592" width="9.140625" style="228"/>
    <col min="14593" max="14593" width="0" style="228" hidden="1" customWidth="1"/>
    <col min="14594" max="14594" width="37.140625" style="228" customWidth="1"/>
    <col min="14595" max="14595" width="16.28515625" style="228" customWidth="1"/>
    <col min="14596" max="14596" width="14.42578125" style="228" customWidth="1"/>
    <col min="14597" max="14597" width="12.28515625" style="228" customWidth="1"/>
    <col min="14598" max="14598" width="11.42578125" style="228" customWidth="1"/>
    <col min="14599" max="14599" width="13.85546875" style="228" customWidth="1"/>
    <col min="14600" max="14600" width="10.85546875" style="228" customWidth="1"/>
    <col min="14601" max="14848" width="9.140625" style="228"/>
    <col min="14849" max="14849" width="0" style="228" hidden="1" customWidth="1"/>
    <col min="14850" max="14850" width="37.140625" style="228" customWidth="1"/>
    <col min="14851" max="14851" width="16.28515625" style="228" customWidth="1"/>
    <col min="14852" max="14852" width="14.42578125" style="228" customWidth="1"/>
    <col min="14853" max="14853" width="12.28515625" style="228" customWidth="1"/>
    <col min="14854" max="14854" width="11.42578125" style="228" customWidth="1"/>
    <col min="14855" max="14855" width="13.85546875" style="228" customWidth="1"/>
    <col min="14856" max="14856" width="10.85546875" style="228" customWidth="1"/>
    <col min="14857" max="15104" width="9.140625" style="228"/>
    <col min="15105" max="15105" width="0" style="228" hidden="1" customWidth="1"/>
    <col min="15106" max="15106" width="37.140625" style="228" customWidth="1"/>
    <col min="15107" max="15107" width="16.28515625" style="228" customWidth="1"/>
    <col min="15108" max="15108" width="14.42578125" style="228" customWidth="1"/>
    <col min="15109" max="15109" width="12.28515625" style="228" customWidth="1"/>
    <col min="15110" max="15110" width="11.42578125" style="228" customWidth="1"/>
    <col min="15111" max="15111" width="13.85546875" style="228" customWidth="1"/>
    <col min="15112" max="15112" width="10.85546875" style="228" customWidth="1"/>
    <col min="15113" max="15360" width="9.140625" style="228"/>
    <col min="15361" max="15361" width="0" style="228" hidden="1" customWidth="1"/>
    <col min="15362" max="15362" width="37.140625" style="228" customWidth="1"/>
    <col min="15363" max="15363" width="16.28515625" style="228" customWidth="1"/>
    <col min="15364" max="15364" width="14.42578125" style="228" customWidth="1"/>
    <col min="15365" max="15365" width="12.28515625" style="228" customWidth="1"/>
    <col min="15366" max="15366" width="11.42578125" style="228" customWidth="1"/>
    <col min="15367" max="15367" width="13.85546875" style="228" customWidth="1"/>
    <col min="15368" max="15368" width="10.85546875" style="228" customWidth="1"/>
    <col min="15369" max="15616" width="9.140625" style="228"/>
    <col min="15617" max="15617" width="0" style="228" hidden="1" customWidth="1"/>
    <col min="15618" max="15618" width="37.140625" style="228" customWidth="1"/>
    <col min="15619" max="15619" width="16.28515625" style="228" customWidth="1"/>
    <col min="15620" max="15620" width="14.42578125" style="228" customWidth="1"/>
    <col min="15621" max="15621" width="12.28515625" style="228" customWidth="1"/>
    <col min="15622" max="15622" width="11.42578125" style="228" customWidth="1"/>
    <col min="15623" max="15623" width="13.85546875" style="228" customWidth="1"/>
    <col min="15624" max="15624" width="10.85546875" style="228" customWidth="1"/>
    <col min="15625" max="15872" width="9.140625" style="228"/>
    <col min="15873" max="15873" width="0" style="228" hidden="1" customWidth="1"/>
    <col min="15874" max="15874" width="37.140625" style="228" customWidth="1"/>
    <col min="15875" max="15875" width="16.28515625" style="228" customWidth="1"/>
    <col min="15876" max="15876" width="14.42578125" style="228" customWidth="1"/>
    <col min="15877" max="15877" width="12.28515625" style="228" customWidth="1"/>
    <col min="15878" max="15878" width="11.42578125" style="228" customWidth="1"/>
    <col min="15879" max="15879" width="13.85546875" style="228" customWidth="1"/>
    <col min="15880" max="15880" width="10.85546875" style="228" customWidth="1"/>
    <col min="15881" max="16128" width="9.140625" style="228"/>
    <col min="16129" max="16129" width="0" style="228" hidden="1" customWidth="1"/>
    <col min="16130" max="16130" width="37.140625" style="228" customWidth="1"/>
    <col min="16131" max="16131" width="16.28515625" style="228" customWidth="1"/>
    <col min="16132" max="16132" width="14.42578125" style="228" customWidth="1"/>
    <col min="16133" max="16133" width="12.28515625" style="228" customWidth="1"/>
    <col min="16134" max="16134" width="11.42578125" style="228" customWidth="1"/>
    <col min="16135" max="16135" width="13.85546875" style="228" customWidth="1"/>
    <col min="16136" max="16136" width="10.85546875" style="228" customWidth="1"/>
    <col min="16137" max="16384" width="9.140625" style="228"/>
  </cols>
  <sheetData>
    <row r="1" spans="1:9" s="45" customFormat="1" ht="53.25" customHeight="1" x14ac:dyDescent="0.25">
      <c r="A1" s="364" t="s">
        <v>213</v>
      </c>
      <c r="B1" s="364"/>
      <c r="C1" s="364"/>
      <c r="D1" s="364"/>
      <c r="E1" s="364"/>
      <c r="F1" s="364"/>
    </row>
    <row r="2" spans="1:9" s="45" customFormat="1" ht="17.45" customHeight="1" x14ac:dyDescent="0.25">
      <c r="A2" s="212"/>
      <c r="B2" s="365" t="s">
        <v>21</v>
      </c>
      <c r="C2" s="365"/>
      <c r="D2" s="365"/>
      <c r="E2" s="365"/>
      <c r="F2" s="365"/>
    </row>
    <row r="3" spans="1:9" s="45" customFormat="1" ht="17.45" customHeight="1" x14ac:dyDescent="0.25">
      <c r="A3" s="212"/>
      <c r="B3" s="365" t="s">
        <v>22</v>
      </c>
      <c r="C3" s="366"/>
      <c r="D3" s="366"/>
      <c r="E3" s="366"/>
      <c r="F3" s="366"/>
    </row>
    <row r="4" spans="1:9" s="45" customFormat="1" ht="36.75" customHeight="1" x14ac:dyDescent="0.3">
      <c r="A4" s="212"/>
      <c r="B4" s="367" t="s">
        <v>212</v>
      </c>
      <c r="C4" s="367"/>
      <c r="E4" s="368" t="s">
        <v>23</v>
      </c>
      <c r="F4" s="368"/>
    </row>
    <row r="5" spans="1:9" s="45" customFormat="1" ht="24.75" customHeight="1" x14ac:dyDescent="0.25">
      <c r="A5" s="212"/>
      <c r="B5" s="360"/>
      <c r="C5" s="361" t="s">
        <v>472</v>
      </c>
      <c r="D5" s="361" t="s">
        <v>473</v>
      </c>
      <c r="E5" s="363" t="s">
        <v>24</v>
      </c>
      <c r="F5" s="363"/>
      <c r="G5" s="214"/>
      <c r="H5" s="214"/>
      <c r="I5" s="214"/>
    </row>
    <row r="6" spans="1:9" s="45" customFormat="1" ht="35.25" customHeight="1" x14ac:dyDescent="0.25">
      <c r="A6" s="58"/>
      <c r="B6" s="360"/>
      <c r="C6" s="362"/>
      <c r="D6" s="362"/>
      <c r="E6" s="215" t="s">
        <v>2</v>
      </c>
      <c r="F6" s="216" t="s">
        <v>214</v>
      </c>
    </row>
    <row r="7" spans="1:9" s="45" customFormat="1" ht="12" customHeight="1" x14ac:dyDescent="0.25">
      <c r="A7" s="58"/>
      <c r="B7" s="217" t="s">
        <v>20</v>
      </c>
      <c r="C7" s="218" t="s">
        <v>215</v>
      </c>
      <c r="D7" s="218" t="s">
        <v>216</v>
      </c>
      <c r="E7" s="219">
        <v>3</v>
      </c>
      <c r="F7" s="220" t="s">
        <v>217</v>
      </c>
    </row>
    <row r="8" spans="1:9" s="221" customFormat="1" ht="22.5" customHeight="1" x14ac:dyDescent="0.3">
      <c r="B8" s="222" t="s">
        <v>218</v>
      </c>
      <c r="C8" s="223">
        <f>SUM(C9:C13)</f>
        <v>114</v>
      </c>
      <c r="D8" s="223">
        <f>SUM(D9:D13)</f>
        <v>26</v>
      </c>
      <c r="E8" s="224">
        <f t="shared" ref="E8" si="0">ROUND(D8/C8*100,1)</f>
        <v>22.8</v>
      </c>
      <c r="F8" s="225">
        <f t="shared" ref="F8:F13" si="1">D8-C8</f>
        <v>-88</v>
      </c>
      <c r="G8" s="51"/>
      <c r="H8" s="51"/>
      <c r="I8" s="49"/>
    </row>
    <row r="9" spans="1:9" s="226" customFormat="1" ht="24.95" customHeight="1" x14ac:dyDescent="0.3">
      <c r="B9" s="337" t="s">
        <v>398</v>
      </c>
      <c r="C9" s="227">
        <f>'[10]1'!D31</f>
        <v>9</v>
      </c>
      <c r="D9" s="227">
        <f>[11]Шаблон!$B10</f>
        <v>0</v>
      </c>
      <c r="E9" s="239">
        <f>IF(C9=0,0,D9/C9)*100</f>
        <v>0</v>
      </c>
      <c r="F9" s="238">
        <f t="shared" si="1"/>
        <v>-9</v>
      </c>
      <c r="G9" s="54"/>
      <c r="H9" s="54"/>
      <c r="I9" s="52"/>
    </row>
    <row r="10" spans="1:9" s="226" customFormat="1" ht="24.95" customHeight="1" x14ac:dyDescent="0.3">
      <c r="B10" s="337" t="s">
        <v>402</v>
      </c>
      <c r="C10" s="227">
        <f>'[10]1'!D32</f>
        <v>0</v>
      </c>
      <c r="D10" s="227">
        <f>[11]Шаблон!$B11</f>
        <v>13</v>
      </c>
      <c r="E10" s="239">
        <f t="shared" ref="E10:E13" si="2">IF(C10=0,0,D10/C10)*100</f>
        <v>0</v>
      </c>
      <c r="F10" s="238">
        <f t="shared" si="1"/>
        <v>13</v>
      </c>
      <c r="G10" s="54"/>
      <c r="H10" s="54"/>
      <c r="I10" s="52"/>
    </row>
    <row r="11" spans="1:9" s="226" customFormat="1" ht="24.95" customHeight="1" x14ac:dyDescent="0.3">
      <c r="B11" s="337" t="s">
        <v>399</v>
      </c>
      <c r="C11" s="227">
        <f>'[10]1'!D33</f>
        <v>104</v>
      </c>
      <c r="D11" s="227">
        <f>[11]Шаблон!$B12</f>
        <v>0</v>
      </c>
      <c r="E11" s="239">
        <f t="shared" si="2"/>
        <v>0</v>
      </c>
      <c r="F11" s="238">
        <f t="shared" si="1"/>
        <v>-104</v>
      </c>
      <c r="G11" s="54"/>
      <c r="H11" s="54"/>
      <c r="I11" s="52"/>
    </row>
    <row r="12" spans="1:9" s="226" customFormat="1" ht="24.95" customHeight="1" x14ac:dyDescent="0.3">
      <c r="B12" s="337" t="s">
        <v>400</v>
      </c>
      <c r="C12" s="227">
        <f>'[10]1'!D34</f>
        <v>1</v>
      </c>
      <c r="D12" s="227">
        <f>[11]Шаблон!$B13</f>
        <v>0</v>
      </c>
      <c r="E12" s="239">
        <f t="shared" si="2"/>
        <v>0</v>
      </c>
      <c r="F12" s="238">
        <f t="shared" si="1"/>
        <v>-1</v>
      </c>
      <c r="G12" s="54"/>
      <c r="H12" s="54"/>
      <c r="I12" s="52"/>
    </row>
    <row r="13" spans="1:9" s="226" customFormat="1" ht="24.95" customHeight="1" x14ac:dyDescent="0.3">
      <c r="B13" s="337" t="s">
        <v>401</v>
      </c>
      <c r="C13" s="227">
        <f>'[10]1'!D35</f>
        <v>0</v>
      </c>
      <c r="D13" s="227">
        <f>[11]Шаблон!$B14</f>
        <v>13</v>
      </c>
      <c r="E13" s="239">
        <f t="shared" si="2"/>
        <v>0</v>
      </c>
      <c r="F13" s="238">
        <f t="shared" si="1"/>
        <v>13</v>
      </c>
      <c r="G13" s="54"/>
      <c r="H13" s="54"/>
      <c r="I13" s="52"/>
    </row>
    <row r="14" spans="1:9" ht="18.75" x14ac:dyDescent="0.3">
      <c r="C14" s="229"/>
      <c r="D14" s="229"/>
      <c r="E14" s="229"/>
      <c r="F14" s="70"/>
      <c r="G14" s="56"/>
      <c r="H14" s="56"/>
      <c r="I14" s="56"/>
    </row>
    <row r="15" spans="1:9" x14ac:dyDescent="0.2">
      <c r="F15" s="56"/>
      <c r="G15" s="56"/>
      <c r="H15" s="56"/>
      <c r="I15" s="56"/>
    </row>
    <row r="16" spans="1:9" x14ac:dyDescent="0.2">
      <c r="F16" s="56"/>
      <c r="G16" s="56"/>
      <c r="H16" s="56"/>
      <c r="I16" s="56"/>
    </row>
    <row r="17" spans="6:9" x14ac:dyDescent="0.2">
      <c r="F17" s="56"/>
      <c r="G17" s="56"/>
      <c r="H17" s="56"/>
      <c r="I17" s="56"/>
    </row>
    <row r="18" spans="6:9" x14ac:dyDescent="0.2">
      <c r="F18" s="56"/>
      <c r="G18" s="56"/>
      <c r="H18" s="56"/>
      <c r="I18" s="56"/>
    </row>
    <row r="19" spans="6:9" x14ac:dyDescent="0.2">
      <c r="F19" s="56"/>
      <c r="G19" s="56"/>
      <c r="H19" s="56"/>
      <c r="I19" s="56"/>
    </row>
    <row r="20" spans="6:9" x14ac:dyDescent="0.2">
      <c r="F20" s="56"/>
      <c r="G20" s="56"/>
      <c r="H20" s="56"/>
      <c r="I20" s="56"/>
    </row>
    <row r="21" spans="6:9" x14ac:dyDescent="0.2">
      <c r="F21" s="56"/>
      <c r="G21" s="56"/>
      <c r="H21" s="56"/>
      <c r="I21" s="56"/>
    </row>
    <row r="22" spans="6:9" x14ac:dyDescent="0.2">
      <c r="F22" s="56"/>
      <c r="G22" s="56"/>
      <c r="H22" s="56"/>
      <c r="I22" s="56"/>
    </row>
    <row r="23" spans="6:9" x14ac:dyDescent="0.2">
      <c r="F23" s="56"/>
      <c r="G23" s="56"/>
      <c r="H23" s="56"/>
      <c r="I23" s="56"/>
    </row>
    <row r="24" spans="6:9" x14ac:dyDescent="0.2">
      <c r="F24" s="56"/>
      <c r="G24" s="56"/>
      <c r="H24" s="56"/>
      <c r="I24" s="56"/>
    </row>
    <row r="25" spans="6:9" x14ac:dyDescent="0.2">
      <c r="F25" s="56"/>
      <c r="G25" s="56"/>
      <c r="H25" s="56"/>
      <c r="I25" s="56"/>
    </row>
    <row r="26" spans="6:9" x14ac:dyDescent="0.2">
      <c r="F26" s="56"/>
      <c r="G26" s="56"/>
      <c r="H26" s="56"/>
      <c r="I26" s="56"/>
    </row>
    <row r="27" spans="6:9" x14ac:dyDescent="0.2">
      <c r="F27" s="56"/>
      <c r="G27" s="56"/>
      <c r="H27" s="56"/>
      <c r="I27" s="56"/>
    </row>
    <row r="28" spans="6:9" x14ac:dyDescent="0.2">
      <c r="F28" s="56"/>
      <c r="G28" s="56"/>
      <c r="H28" s="56"/>
      <c r="I28" s="56"/>
    </row>
    <row r="29" spans="6:9" x14ac:dyDescent="0.2">
      <c r="F29" s="56"/>
      <c r="G29" s="56"/>
      <c r="H29" s="56"/>
      <c r="I29" s="56"/>
    </row>
    <row r="30" spans="6:9" x14ac:dyDescent="0.2">
      <c r="F30" s="56"/>
      <c r="G30" s="56"/>
      <c r="H30" s="56"/>
      <c r="I30" s="56"/>
    </row>
    <row r="31" spans="6:9" x14ac:dyDescent="0.2">
      <c r="F31" s="56"/>
      <c r="G31" s="56"/>
      <c r="H31" s="56"/>
      <c r="I31" s="56"/>
    </row>
    <row r="32" spans="6:9" x14ac:dyDescent="0.2">
      <c r="F32" s="56"/>
      <c r="G32" s="56"/>
      <c r="H32" s="56"/>
      <c r="I32" s="56"/>
    </row>
    <row r="33" spans="6:9" x14ac:dyDescent="0.2">
      <c r="F33" s="56"/>
      <c r="G33" s="56"/>
      <c r="H33" s="56"/>
      <c r="I33" s="56"/>
    </row>
  </sheetData>
  <mergeCells count="9">
    <mergeCell ref="B5:B6"/>
    <mergeCell ref="C5:C6"/>
    <mergeCell ref="D5:D6"/>
    <mergeCell ref="E5:F5"/>
    <mergeCell ref="A1:F1"/>
    <mergeCell ref="B2:F2"/>
    <mergeCell ref="B3:F3"/>
    <mergeCell ref="B4:C4"/>
    <mergeCell ref="E4:F4"/>
  </mergeCells>
  <printOptions horizontalCentered="1"/>
  <pageMargins left="0.78740157480314965" right="0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L7" sqref="L7"/>
    </sheetView>
  </sheetViews>
  <sheetFormatPr defaultColWidth="8.85546875" defaultRowHeight="12.75" x14ac:dyDescent="0.2"/>
  <cols>
    <col min="1" max="1" width="53.7109375" style="90" customWidth="1"/>
    <col min="2" max="2" width="11.85546875" style="169" customWidth="1"/>
    <col min="3" max="3" width="14.28515625" style="169" customWidth="1"/>
    <col min="4" max="4" width="12" style="169" customWidth="1"/>
    <col min="5" max="5" width="13.7109375" style="169" customWidth="1"/>
    <col min="6" max="6" width="12.140625" style="169" customWidth="1"/>
    <col min="7" max="7" width="13.7109375" style="169" customWidth="1"/>
    <col min="8" max="8" width="12.7109375" style="169" customWidth="1"/>
    <col min="9" max="9" width="14.7109375" style="169" customWidth="1"/>
    <col min="10" max="256" width="8.85546875" style="90"/>
    <col min="257" max="257" width="37.140625" style="90" customWidth="1"/>
    <col min="258" max="259" width="10.5703125" style="90" customWidth="1"/>
    <col min="260" max="260" width="13" style="90" customWidth="1"/>
    <col min="261" max="262" width="10.28515625" style="90" customWidth="1"/>
    <col min="263" max="263" width="12.42578125" style="90" customWidth="1"/>
    <col min="264" max="265" width="8.85546875" style="90"/>
    <col min="266" max="266" width="7.85546875" style="90" customWidth="1"/>
    <col min="267" max="512" width="8.85546875" style="90"/>
    <col min="513" max="513" width="37.140625" style="90" customWidth="1"/>
    <col min="514" max="515" width="10.5703125" style="90" customWidth="1"/>
    <col min="516" max="516" width="13" style="90" customWidth="1"/>
    <col min="517" max="518" width="10.28515625" style="90" customWidth="1"/>
    <col min="519" max="519" width="12.42578125" style="90" customWidth="1"/>
    <col min="520" max="521" width="8.85546875" style="90"/>
    <col min="522" max="522" width="7.85546875" style="90" customWidth="1"/>
    <col min="523" max="768" width="8.85546875" style="90"/>
    <col min="769" max="769" width="37.140625" style="90" customWidth="1"/>
    <col min="770" max="771" width="10.5703125" style="90" customWidth="1"/>
    <col min="772" max="772" width="13" style="90" customWidth="1"/>
    <col min="773" max="774" width="10.28515625" style="90" customWidth="1"/>
    <col min="775" max="775" width="12.42578125" style="90" customWidth="1"/>
    <col min="776" max="777" width="8.85546875" style="90"/>
    <col min="778" max="778" width="7.85546875" style="90" customWidth="1"/>
    <col min="779" max="1024" width="8.85546875" style="90"/>
    <col min="1025" max="1025" width="37.140625" style="90" customWidth="1"/>
    <col min="1026" max="1027" width="10.5703125" style="90" customWidth="1"/>
    <col min="1028" max="1028" width="13" style="90" customWidth="1"/>
    <col min="1029" max="1030" width="10.28515625" style="90" customWidth="1"/>
    <col min="1031" max="1031" width="12.42578125" style="90" customWidth="1"/>
    <col min="1032" max="1033" width="8.85546875" style="90"/>
    <col min="1034" max="1034" width="7.85546875" style="90" customWidth="1"/>
    <col min="1035" max="1280" width="8.85546875" style="90"/>
    <col min="1281" max="1281" width="37.140625" style="90" customWidth="1"/>
    <col min="1282" max="1283" width="10.5703125" style="90" customWidth="1"/>
    <col min="1284" max="1284" width="13" style="90" customWidth="1"/>
    <col min="1285" max="1286" width="10.28515625" style="90" customWidth="1"/>
    <col min="1287" max="1287" width="12.42578125" style="90" customWidth="1"/>
    <col min="1288" max="1289" width="8.85546875" style="90"/>
    <col min="1290" max="1290" width="7.85546875" style="90" customWidth="1"/>
    <col min="1291" max="1536" width="8.85546875" style="90"/>
    <col min="1537" max="1537" width="37.140625" style="90" customWidth="1"/>
    <col min="1538" max="1539" width="10.5703125" style="90" customWidth="1"/>
    <col min="1540" max="1540" width="13" style="90" customWidth="1"/>
    <col min="1541" max="1542" width="10.28515625" style="90" customWidth="1"/>
    <col min="1543" max="1543" width="12.42578125" style="90" customWidth="1"/>
    <col min="1544" max="1545" width="8.85546875" style="90"/>
    <col min="1546" max="1546" width="7.85546875" style="90" customWidth="1"/>
    <col min="1547" max="1792" width="8.85546875" style="90"/>
    <col min="1793" max="1793" width="37.140625" style="90" customWidth="1"/>
    <col min="1794" max="1795" width="10.5703125" style="90" customWidth="1"/>
    <col min="1796" max="1796" width="13" style="90" customWidth="1"/>
    <col min="1797" max="1798" width="10.28515625" style="90" customWidth="1"/>
    <col min="1799" max="1799" width="12.42578125" style="90" customWidth="1"/>
    <col min="1800" max="1801" width="8.85546875" style="90"/>
    <col min="1802" max="1802" width="7.85546875" style="90" customWidth="1"/>
    <col min="1803" max="2048" width="8.85546875" style="90"/>
    <col min="2049" max="2049" width="37.140625" style="90" customWidth="1"/>
    <col min="2050" max="2051" width="10.5703125" style="90" customWidth="1"/>
    <col min="2052" max="2052" width="13" style="90" customWidth="1"/>
    <col min="2053" max="2054" width="10.28515625" style="90" customWidth="1"/>
    <col min="2055" max="2055" width="12.42578125" style="90" customWidth="1"/>
    <col min="2056" max="2057" width="8.85546875" style="90"/>
    <col min="2058" max="2058" width="7.85546875" style="90" customWidth="1"/>
    <col min="2059" max="2304" width="8.85546875" style="90"/>
    <col min="2305" max="2305" width="37.140625" style="90" customWidth="1"/>
    <col min="2306" max="2307" width="10.5703125" style="90" customWidth="1"/>
    <col min="2308" max="2308" width="13" style="90" customWidth="1"/>
    <col min="2309" max="2310" width="10.28515625" style="90" customWidth="1"/>
    <col min="2311" max="2311" width="12.42578125" style="90" customWidth="1"/>
    <col min="2312" max="2313" width="8.85546875" style="90"/>
    <col min="2314" max="2314" width="7.85546875" style="90" customWidth="1"/>
    <col min="2315" max="2560" width="8.85546875" style="90"/>
    <col min="2561" max="2561" width="37.140625" style="90" customWidth="1"/>
    <col min="2562" max="2563" width="10.5703125" style="90" customWidth="1"/>
    <col min="2564" max="2564" width="13" style="90" customWidth="1"/>
    <col min="2565" max="2566" width="10.28515625" style="90" customWidth="1"/>
    <col min="2567" max="2567" width="12.42578125" style="90" customWidth="1"/>
    <col min="2568" max="2569" width="8.85546875" style="90"/>
    <col min="2570" max="2570" width="7.85546875" style="90" customWidth="1"/>
    <col min="2571" max="2816" width="8.85546875" style="90"/>
    <col min="2817" max="2817" width="37.140625" style="90" customWidth="1"/>
    <col min="2818" max="2819" width="10.5703125" style="90" customWidth="1"/>
    <col min="2820" max="2820" width="13" style="90" customWidth="1"/>
    <col min="2821" max="2822" width="10.28515625" style="90" customWidth="1"/>
    <col min="2823" max="2823" width="12.42578125" style="90" customWidth="1"/>
    <col min="2824" max="2825" width="8.85546875" style="90"/>
    <col min="2826" max="2826" width="7.85546875" style="90" customWidth="1"/>
    <col min="2827" max="3072" width="8.85546875" style="90"/>
    <col min="3073" max="3073" width="37.140625" style="90" customWidth="1"/>
    <col min="3074" max="3075" width="10.5703125" style="90" customWidth="1"/>
    <col min="3076" max="3076" width="13" style="90" customWidth="1"/>
    <col min="3077" max="3078" width="10.28515625" style="90" customWidth="1"/>
    <col min="3079" max="3079" width="12.42578125" style="90" customWidth="1"/>
    <col min="3080" max="3081" width="8.85546875" style="90"/>
    <col min="3082" max="3082" width="7.85546875" style="90" customWidth="1"/>
    <col min="3083" max="3328" width="8.85546875" style="90"/>
    <col min="3329" max="3329" width="37.140625" style="90" customWidth="1"/>
    <col min="3330" max="3331" width="10.5703125" style="90" customWidth="1"/>
    <col min="3332" max="3332" width="13" style="90" customWidth="1"/>
    <col min="3333" max="3334" width="10.28515625" style="90" customWidth="1"/>
    <col min="3335" max="3335" width="12.42578125" style="90" customWidth="1"/>
    <col min="3336" max="3337" width="8.85546875" style="90"/>
    <col min="3338" max="3338" width="7.85546875" style="90" customWidth="1"/>
    <col min="3339" max="3584" width="8.85546875" style="90"/>
    <col min="3585" max="3585" width="37.140625" style="90" customWidth="1"/>
    <col min="3586" max="3587" width="10.5703125" style="90" customWidth="1"/>
    <col min="3588" max="3588" width="13" style="90" customWidth="1"/>
    <col min="3589" max="3590" width="10.28515625" style="90" customWidth="1"/>
    <col min="3591" max="3591" width="12.42578125" style="90" customWidth="1"/>
    <col min="3592" max="3593" width="8.85546875" style="90"/>
    <col min="3594" max="3594" width="7.85546875" style="90" customWidth="1"/>
    <col min="3595" max="3840" width="8.85546875" style="90"/>
    <col min="3841" max="3841" width="37.140625" style="90" customWidth="1"/>
    <col min="3842" max="3843" width="10.5703125" style="90" customWidth="1"/>
    <col min="3844" max="3844" width="13" style="90" customWidth="1"/>
    <col min="3845" max="3846" width="10.28515625" style="90" customWidth="1"/>
    <col min="3847" max="3847" width="12.42578125" style="90" customWidth="1"/>
    <col min="3848" max="3849" width="8.85546875" style="90"/>
    <col min="3850" max="3850" width="7.85546875" style="90" customWidth="1"/>
    <col min="3851" max="4096" width="8.85546875" style="90"/>
    <col min="4097" max="4097" width="37.140625" style="90" customWidth="1"/>
    <col min="4098" max="4099" width="10.5703125" style="90" customWidth="1"/>
    <col min="4100" max="4100" width="13" style="90" customWidth="1"/>
    <col min="4101" max="4102" width="10.28515625" style="90" customWidth="1"/>
    <col min="4103" max="4103" width="12.42578125" style="90" customWidth="1"/>
    <col min="4104" max="4105" width="8.85546875" style="90"/>
    <col min="4106" max="4106" width="7.85546875" style="90" customWidth="1"/>
    <col min="4107" max="4352" width="8.85546875" style="90"/>
    <col min="4353" max="4353" width="37.140625" style="90" customWidth="1"/>
    <col min="4354" max="4355" width="10.5703125" style="90" customWidth="1"/>
    <col min="4356" max="4356" width="13" style="90" customWidth="1"/>
    <col min="4357" max="4358" width="10.28515625" style="90" customWidth="1"/>
    <col min="4359" max="4359" width="12.42578125" style="90" customWidth="1"/>
    <col min="4360" max="4361" width="8.85546875" style="90"/>
    <col min="4362" max="4362" width="7.85546875" style="90" customWidth="1"/>
    <col min="4363" max="4608" width="8.85546875" style="90"/>
    <col min="4609" max="4609" width="37.140625" style="90" customWidth="1"/>
    <col min="4610" max="4611" width="10.5703125" style="90" customWidth="1"/>
    <col min="4612" max="4612" width="13" style="90" customWidth="1"/>
    <col min="4613" max="4614" width="10.28515625" style="90" customWidth="1"/>
    <col min="4615" max="4615" width="12.42578125" style="90" customWidth="1"/>
    <col min="4616" max="4617" width="8.85546875" style="90"/>
    <col min="4618" max="4618" width="7.85546875" style="90" customWidth="1"/>
    <col min="4619" max="4864" width="8.85546875" style="90"/>
    <col min="4865" max="4865" width="37.140625" style="90" customWidth="1"/>
    <col min="4866" max="4867" width="10.5703125" style="90" customWidth="1"/>
    <col min="4868" max="4868" width="13" style="90" customWidth="1"/>
    <col min="4869" max="4870" width="10.28515625" style="90" customWidth="1"/>
    <col min="4871" max="4871" width="12.42578125" style="90" customWidth="1"/>
    <col min="4872" max="4873" width="8.85546875" style="90"/>
    <col min="4874" max="4874" width="7.85546875" style="90" customWidth="1"/>
    <col min="4875" max="5120" width="8.85546875" style="90"/>
    <col min="5121" max="5121" width="37.140625" style="90" customWidth="1"/>
    <col min="5122" max="5123" width="10.5703125" style="90" customWidth="1"/>
    <col min="5124" max="5124" width="13" style="90" customWidth="1"/>
    <col min="5125" max="5126" width="10.28515625" style="90" customWidth="1"/>
    <col min="5127" max="5127" width="12.42578125" style="90" customWidth="1"/>
    <col min="5128" max="5129" width="8.85546875" style="90"/>
    <col min="5130" max="5130" width="7.85546875" style="90" customWidth="1"/>
    <col min="5131" max="5376" width="8.85546875" style="90"/>
    <col min="5377" max="5377" width="37.140625" style="90" customWidth="1"/>
    <col min="5378" max="5379" width="10.5703125" style="90" customWidth="1"/>
    <col min="5380" max="5380" width="13" style="90" customWidth="1"/>
    <col min="5381" max="5382" width="10.28515625" style="90" customWidth="1"/>
    <col min="5383" max="5383" width="12.42578125" style="90" customWidth="1"/>
    <col min="5384" max="5385" width="8.85546875" style="90"/>
    <col min="5386" max="5386" width="7.85546875" style="90" customWidth="1"/>
    <col min="5387" max="5632" width="8.85546875" style="90"/>
    <col min="5633" max="5633" width="37.140625" style="90" customWidth="1"/>
    <col min="5634" max="5635" width="10.5703125" style="90" customWidth="1"/>
    <col min="5636" max="5636" width="13" style="90" customWidth="1"/>
    <col min="5637" max="5638" width="10.28515625" style="90" customWidth="1"/>
    <col min="5639" max="5639" width="12.42578125" style="90" customWidth="1"/>
    <col min="5640" max="5641" width="8.85546875" style="90"/>
    <col min="5642" max="5642" width="7.85546875" style="90" customWidth="1"/>
    <col min="5643" max="5888" width="8.85546875" style="90"/>
    <col min="5889" max="5889" width="37.140625" style="90" customWidth="1"/>
    <col min="5890" max="5891" width="10.5703125" style="90" customWidth="1"/>
    <col min="5892" max="5892" width="13" style="90" customWidth="1"/>
    <col min="5893" max="5894" width="10.28515625" style="90" customWidth="1"/>
    <col min="5895" max="5895" width="12.42578125" style="90" customWidth="1"/>
    <col min="5896" max="5897" width="8.85546875" style="90"/>
    <col min="5898" max="5898" width="7.85546875" style="90" customWidth="1"/>
    <col min="5899" max="6144" width="8.85546875" style="90"/>
    <col min="6145" max="6145" width="37.140625" style="90" customWidth="1"/>
    <col min="6146" max="6147" width="10.5703125" style="90" customWidth="1"/>
    <col min="6148" max="6148" width="13" style="90" customWidth="1"/>
    <col min="6149" max="6150" width="10.28515625" style="90" customWidth="1"/>
    <col min="6151" max="6151" width="12.42578125" style="90" customWidth="1"/>
    <col min="6152" max="6153" width="8.85546875" style="90"/>
    <col min="6154" max="6154" width="7.85546875" style="90" customWidth="1"/>
    <col min="6155" max="6400" width="8.85546875" style="90"/>
    <col min="6401" max="6401" width="37.140625" style="90" customWidth="1"/>
    <col min="6402" max="6403" width="10.5703125" style="90" customWidth="1"/>
    <col min="6404" max="6404" width="13" style="90" customWidth="1"/>
    <col min="6405" max="6406" width="10.28515625" style="90" customWidth="1"/>
    <col min="6407" max="6407" width="12.42578125" style="90" customWidth="1"/>
    <col min="6408" max="6409" width="8.85546875" style="90"/>
    <col min="6410" max="6410" width="7.85546875" style="90" customWidth="1"/>
    <col min="6411" max="6656" width="8.85546875" style="90"/>
    <col min="6657" max="6657" width="37.140625" style="90" customWidth="1"/>
    <col min="6658" max="6659" width="10.5703125" style="90" customWidth="1"/>
    <col min="6660" max="6660" width="13" style="90" customWidth="1"/>
    <col min="6661" max="6662" width="10.28515625" style="90" customWidth="1"/>
    <col min="6663" max="6663" width="12.42578125" style="90" customWidth="1"/>
    <col min="6664" max="6665" width="8.85546875" style="90"/>
    <col min="6666" max="6666" width="7.85546875" style="90" customWidth="1"/>
    <col min="6667" max="6912" width="8.85546875" style="90"/>
    <col min="6913" max="6913" width="37.140625" style="90" customWidth="1"/>
    <col min="6914" max="6915" width="10.5703125" style="90" customWidth="1"/>
    <col min="6916" max="6916" width="13" style="90" customWidth="1"/>
    <col min="6917" max="6918" width="10.28515625" style="90" customWidth="1"/>
    <col min="6919" max="6919" width="12.42578125" style="90" customWidth="1"/>
    <col min="6920" max="6921" width="8.85546875" style="90"/>
    <col min="6922" max="6922" width="7.85546875" style="90" customWidth="1"/>
    <col min="6923" max="7168" width="8.85546875" style="90"/>
    <col min="7169" max="7169" width="37.140625" style="90" customWidth="1"/>
    <col min="7170" max="7171" width="10.5703125" style="90" customWidth="1"/>
    <col min="7172" max="7172" width="13" style="90" customWidth="1"/>
    <col min="7173" max="7174" width="10.28515625" style="90" customWidth="1"/>
    <col min="7175" max="7175" width="12.42578125" style="90" customWidth="1"/>
    <col min="7176" max="7177" width="8.85546875" style="90"/>
    <col min="7178" max="7178" width="7.85546875" style="90" customWidth="1"/>
    <col min="7179" max="7424" width="8.85546875" style="90"/>
    <col min="7425" max="7425" width="37.140625" style="90" customWidth="1"/>
    <col min="7426" max="7427" width="10.5703125" style="90" customWidth="1"/>
    <col min="7428" max="7428" width="13" style="90" customWidth="1"/>
    <col min="7429" max="7430" width="10.28515625" style="90" customWidth="1"/>
    <col min="7431" max="7431" width="12.42578125" style="90" customWidth="1"/>
    <col min="7432" max="7433" width="8.85546875" style="90"/>
    <col min="7434" max="7434" width="7.85546875" style="90" customWidth="1"/>
    <col min="7435" max="7680" width="8.85546875" style="90"/>
    <col min="7681" max="7681" width="37.140625" style="90" customWidth="1"/>
    <col min="7682" max="7683" width="10.5703125" style="90" customWidth="1"/>
    <col min="7684" max="7684" width="13" style="90" customWidth="1"/>
    <col min="7685" max="7686" width="10.28515625" style="90" customWidth="1"/>
    <col min="7687" max="7687" width="12.42578125" style="90" customWidth="1"/>
    <col min="7688" max="7689" width="8.85546875" style="90"/>
    <col min="7690" max="7690" width="7.85546875" style="90" customWidth="1"/>
    <col min="7691" max="7936" width="8.85546875" style="90"/>
    <col min="7937" max="7937" width="37.140625" style="90" customWidth="1"/>
    <col min="7938" max="7939" width="10.5703125" style="90" customWidth="1"/>
    <col min="7940" max="7940" width="13" style="90" customWidth="1"/>
    <col min="7941" max="7942" width="10.28515625" style="90" customWidth="1"/>
    <col min="7943" max="7943" width="12.42578125" style="90" customWidth="1"/>
    <col min="7944" max="7945" width="8.85546875" style="90"/>
    <col min="7946" max="7946" width="7.85546875" style="90" customWidth="1"/>
    <col min="7947" max="8192" width="8.85546875" style="90"/>
    <col min="8193" max="8193" width="37.140625" style="90" customWidth="1"/>
    <col min="8194" max="8195" width="10.5703125" style="90" customWidth="1"/>
    <col min="8196" max="8196" width="13" style="90" customWidth="1"/>
    <col min="8197" max="8198" width="10.28515625" style="90" customWidth="1"/>
    <col min="8199" max="8199" width="12.42578125" style="90" customWidth="1"/>
    <col min="8200" max="8201" width="8.85546875" style="90"/>
    <col min="8202" max="8202" width="7.85546875" style="90" customWidth="1"/>
    <col min="8203" max="8448" width="8.85546875" style="90"/>
    <col min="8449" max="8449" width="37.140625" style="90" customWidth="1"/>
    <col min="8450" max="8451" width="10.5703125" style="90" customWidth="1"/>
    <col min="8452" max="8452" width="13" style="90" customWidth="1"/>
    <col min="8453" max="8454" width="10.28515625" style="90" customWidth="1"/>
    <col min="8455" max="8455" width="12.42578125" style="90" customWidth="1"/>
    <col min="8456" max="8457" width="8.85546875" style="90"/>
    <col min="8458" max="8458" width="7.85546875" style="90" customWidth="1"/>
    <col min="8459" max="8704" width="8.85546875" style="90"/>
    <col min="8705" max="8705" width="37.140625" style="90" customWidth="1"/>
    <col min="8706" max="8707" width="10.5703125" style="90" customWidth="1"/>
    <col min="8708" max="8708" width="13" style="90" customWidth="1"/>
    <col min="8709" max="8710" width="10.28515625" style="90" customWidth="1"/>
    <col min="8711" max="8711" width="12.42578125" style="90" customWidth="1"/>
    <col min="8712" max="8713" width="8.85546875" style="90"/>
    <col min="8714" max="8714" width="7.85546875" style="90" customWidth="1"/>
    <col min="8715" max="8960" width="8.85546875" style="90"/>
    <col min="8961" max="8961" width="37.140625" style="90" customWidth="1"/>
    <col min="8962" max="8963" width="10.5703125" style="90" customWidth="1"/>
    <col min="8964" max="8964" width="13" style="90" customWidth="1"/>
    <col min="8965" max="8966" width="10.28515625" style="90" customWidth="1"/>
    <col min="8967" max="8967" width="12.42578125" style="90" customWidth="1"/>
    <col min="8968" max="8969" width="8.85546875" style="90"/>
    <col min="8970" max="8970" width="7.85546875" style="90" customWidth="1"/>
    <col min="8971" max="9216" width="8.85546875" style="90"/>
    <col min="9217" max="9217" width="37.140625" style="90" customWidth="1"/>
    <col min="9218" max="9219" width="10.5703125" style="90" customWidth="1"/>
    <col min="9220" max="9220" width="13" style="90" customWidth="1"/>
    <col min="9221" max="9222" width="10.28515625" style="90" customWidth="1"/>
    <col min="9223" max="9223" width="12.42578125" style="90" customWidth="1"/>
    <col min="9224" max="9225" width="8.85546875" style="90"/>
    <col min="9226" max="9226" width="7.85546875" style="90" customWidth="1"/>
    <col min="9227" max="9472" width="8.85546875" style="90"/>
    <col min="9473" max="9473" width="37.140625" style="90" customWidth="1"/>
    <col min="9474" max="9475" width="10.5703125" style="90" customWidth="1"/>
    <col min="9476" max="9476" width="13" style="90" customWidth="1"/>
    <col min="9477" max="9478" width="10.28515625" style="90" customWidth="1"/>
    <col min="9479" max="9479" width="12.42578125" style="90" customWidth="1"/>
    <col min="9480" max="9481" width="8.85546875" style="90"/>
    <col min="9482" max="9482" width="7.85546875" style="90" customWidth="1"/>
    <col min="9483" max="9728" width="8.85546875" style="90"/>
    <col min="9729" max="9729" width="37.140625" style="90" customWidth="1"/>
    <col min="9730" max="9731" width="10.5703125" style="90" customWidth="1"/>
    <col min="9732" max="9732" width="13" style="90" customWidth="1"/>
    <col min="9733" max="9734" width="10.28515625" style="90" customWidth="1"/>
    <col min="9735" max="9735" width="12.42578125" style="90" customWidth="1"/>
    <col min="9736" max="9737" width="8.85546875" style="90"/>
    <col min="9738" max="9738" width="7.85546875" style="90" customWidth="1"/>
    <col min="9739" max="9984" width="8.85546875" style="90"/>
    <col min="9985" max="9985" width="37.140625" style="90" customWidth="1"/>
    <col min="9986" max="9987" width="10.5703125" style="90" customWidth="1"/>
    <col min="9988" max="9988" width="13" style="90" customWidth="1"/>
    <col min="9989" max="9990" width="10.28515625" style="90" customWidth="1"/>
    <col min="9991" max="9991" width="12.42578125" style="90" customWidth="1"/>
    <col min="9992" max="9993" width="8.85546875" style="90"/>
    <col min="9994" max="9994" width="7.85546875" style="90" customWidth="1"/>
    <col min="9995" max="10240" width="8.85546875" style="90"/>
    <col min="10241" max="10241" width="37.140625" style="90" customWidth="1"/>
    <col min="10242" max="10243" width="10.5703125" style="90" customWidth="1"/>
    <col min="10244" max="10244" width="13" style="90" customWidth="1"/>
    <col min="10245" max="10246" width="10.28515625" style="90" customWidth="1"/>
    <col min="10247" max="10247" width="12.42578125" style="90" customWidth="1"/>
    <col min="10248" max="10249" width="8.85546875" style="90"/>
    <col min="10250" max="10250" width="7.85546875" style="90" customWidth="1"/>
    <col min="10251" max="10496" width="8.85546875" style="90"/>
    <col min="10497" max="10497" width="37.140625" style="90" customWidth="1"/>
    <col min="10498" max="10499" width="10.5703125" style="90" customWidth="1"/>
    <col min="10500" max="10500" width="13" style="90" customWidth="1"/>
    <col min="10501" max="10502" width="10.28515625" style="90" customWidth="1"/>
    <col min="10503" max="10503" width="12.42578125" style="90" customWidth="1"/>
    <col min="10504" max="10505" width="8.85546875" style="90"/>
    <col min="10506" max="10506" width="7.85546875" style="90" customWidth="1"/>
    <col min="10507" max="10752" width="8.85546875" style="90"/>
    <col min="10753" max="10753" width="37.140625" style="90" customWidth="1"/>
    <col min="10754" max="10755" width="10.5703125" style="90" customWidth="1"/>
    <col min="10756" max="10756" width="13" style="90" customWidth="1"/>
    <col min="10757" max="10758" width="10.28515625" style="90" customWidth="1"/>
    <col min="10759" max="10759" width="12.42578125" style="90" customWidth="1"/>
    <col min="10760" max="10761" width="8.85546875" style="90"/>
    <col min="10762" max="10762" width="7.85546875" style="90" customWidth="1"/>
    <col min="10763" max="11008" width="8.85546875" style="90"/>
    <col min="11009" max="11009" width="37.140625" style="90" customWidth="1"/>
    <col min="11010" max="11011" width="10.5703125" style="90" customWidth="1"/>
    <col min="11012" max="11012" width="13" style="90" customWidth="1"/>
    <col min="11013" max="11014" width="10.28515625" style="90" customWidth="1"/>
    <col min="11015" max="11015" width="12.42578125" style="90" customWidth="1"/>
    <col min="11016" max="11017" width="8.85546875" style="90"/>
    <col min="11018" max="11018" width="7.85546875" style="90" customWidth="1"/>
    <col min="11019" max="11264" width="8.85546875" style="90"/>
    <col min="11265" max="11265" width="37.140625" style="90" customWidth="1"/>
    <col min="11266" max="11267" width="10.5703125" style="90" customWidth="1"/>
    <col min="11268" max="11268" width="13" style="90" customWidth="1"/>
    <col min="11269" max="11270" width="10.28515625" style="90" customWidth="1"/>
    <col min="11271" max="11271" width="12.42578125" style="90" customWidth="1"/>
    <col min="11272" max="11273" width="8.85546875" style="90"/>
    <col min="11274" max="11274" width="7.85546875" style="90" customWidth="1"/>
    <col min="11275" max="11520" width="8.85546875" style="90"/>
    <col min="11521" max="11521" width="37.140625" style="90" customWidth="1"/>
    <col min="11522" max="11523" width="10.5703125" style="90" customWidth="1"/>
    <col min="11524" max="11524" width="13" style="90" customWidth="1"/>
    <col min="11525" max="11526" width="10.28515625" style="90" customWidth="1"/>
    <col min="11527" max="11527" width="12.42578125" style="90" customWidth="1"/>
    <col min="11528" max="11529" width="8.85546875" style="90"/>
    <col min="11530" max="11530" width="7.85546875" style="90" customWidth="1"/>
    <col min="11531" max="11776" width="8.85546875" style="90"/>
    <col min="11777" max="11777" width="37.140625" style="90" customWidth="1"/>
    <col min="11778" max="11779" width="10.5703125" style="90" customWidth="1"/>
    <col min="11780" max="11780" width="13" style="90" customWidth="1"/>
    <col min="11781" max="11782" width="10.28515625" style="90" customWidth="1"/>
    <col min="11783" max="11783" width="12.42578125" style="90" customWidth="1"/>
    <col min="11784" max="11785" width="8.85546875" style="90"/>
    <col min="11786" max="11786" width="7.85546875" style="90" customWidth="1"/>
    <col min="11787" max="12032" width="8.85546875" style="90"/>
    <col min="12033" max="12033" width="37.140625" style="90" customWidth="1"/>
    <col min="12034" max="12035" width="10.5703125" style="90" customWidth="1"/>
    <col min="12036" max="12036" width="13" style="90" customWidth="1"/>
    <col min="12037" max="12038" width="10.28515625" style="90" customWidth="1"/>
    <col min="12039" max="12039" width="12.42578125" style="90" customWidth="1"/>
    <col min="12040" max="12041" width="8.85546875" style="90"/>
    <col min="12042" max="12042" width="7.85546875" style="90" customWidth="1"/>
    <col min="12043" max="12288" width="8.85546875" style="90"/>
    <col min="12289" max="12289" width="37.140625" style="90" customWidth="1"/>
    <col min="12290" max="12291" width="10.5703125" style="90" customWidth="1"/>
    <col min="12292" max="12292" width="13" style="90" customWidth="1"/>
    <col min="12293" max="12294" width="10.28515625" style="90" customWidth="1"/>
    <col min="12295" max="12295" width="12.42578125" style="90" customWidth="1"/>
    <col min="12296" max="12297" width="8.85546875" style="90"/>
    <col min="12298" max="12298" width="7.85546875" style="90" customWidth="1"/>
    <col min="12299" max="12544" width="8.85546875" style="90"/>
    <col min="12545" max="12545" width="37.140625" style="90" customWidth="1"/>
    <col min="12546" max="12547" width="10.5703125" style="90" customWidth="1"/>
    <col min="12548" max="12548" width="13" style="90" customWidth="1"/>
    <col min="12549" max="12550" width="10.28515625" style="90" customWidth="1"/>
    <col min="12551" max="12551" width="12.42578125" style="90" customWidth="1"/>
    <col min="12552" max="12553" width="8.85546875" style="90"/>
    <col min="12554" max="12554" width="7.85546875" style="90" customWidth="1"/>
    <col min="12555" max="12800" width="8.85546875" style="90"/>
    <col min="12801" max="12801" width="37.140625" style="90" customWidth="1"/>
    <col min="12802" max="12803" width="10.5703125" style="90" customWidth="1"/>
    <col min="12804" max="12804" width="13" style="90" customWidth="1"/>
    <col min="12805" max="12806" width="10.28515625" style="90" customWidth="1"/>
    <col min="12807" max="12807" width="12.42578125" style="90" customWidth="1"/>
    <col min="12808" max="12809" width="8.85546875" style="90"/>
    <col min="12810" max="12810" width="7.85546875" style="90" customWidth="1"/>
    <col min="12811" max="13056" width="8.85546875" style="90"/>
    <col min="13057" max="13057" width="37.140625" style="90" customWidth="1"/>
    <col min="13058" max="13059" width="10.5703125" style="90" customWidth="1"/>
    <col min="13060" max="13060" width="13" style="90" customWidth="1"/>
    <col min="13061" max="13062" width="10.28515625" style="90" customWidth="1"/>
    <col min="13063" max="13063" width="12.42578125" style="90" customWidth="1"/>
    <col min="13064" max="13065" width="8.85546875" style="90"/>
    <col min="13066" max="13066" width="7.85546875" style="90" customWidth="1"/>
    <col min="13067" max="13312" width="8.85546875" style="90"/>
    <col min="13313" max="13313" width="37.140625" style="90" customWidth="1"/>
    <col min="13314" max="13315" width="10.5703125" style="90" customWidth="1"/>
    <col min="13316" max="13316" width="13" style="90" customWidth="1"/>
    <col min="13317" max="13318" width="10.28515625" style="90" customWidth="1"/>
    <col min="13319" max="13319" width="12.42578125" style="90" customWidth="1"/>
    <col min="13320" max="13321" width="8.85546875" style="90"/>
    <col min="13322" max="13322" width="7.85546875" style="90" customWidth="1"/>
    <col min="13323" max="13568" width="8.85546875" style="90"/>
    <col min="13569" max="13569" width="37.140625" style="90" customWidth="1"/>
    <col min="13570" max="13571" width="10.5703125" style="90" customWidth="1"/>
    <col min="13572" max="13572" width="13" style="90" customWidth="1"/>
    <col min="13573" max="13574" width="10.28515625" style="90" customWidth="1"/>
    <col min="13575" max="13575" width="12.42578125" style="90" customWidth="1"/>
    <col min="13576" max="13577" width="8.85546875" style="90"/>
    <col min="13578" max="13578" width="7.85546875" style="90" customWidth="1"/>
    <col min="13579" max="13824" width="8.85546875" style="90"/>
    <col min="13825" max="13825" width="37.140625" style="90" customWidth="1"/>
    <col min="13826" max="13827" width="10.5703125" style="90" customWidth="1"/>
    <col min="13828" max="13828" width="13" style="90" customWidth="1"/>
    <col min="13829" max="13830" width="10.28515625" style="90" customWidth="1"/>
    <col min="13831" max="13831" width="12.42578125" style="90" customWidth="1"/>
    <col min="13832" max="13833" width="8.85546875" style="90"/>
    <col min="13834" max="13834" width="7.85546875" style="90" customWidth="1"/>
    <col min="13835" max="14080" width="8.85546875" style="90"/>
    <col min="14081" max="14081" width="37.140625" style="90" customWidth="1"/>
    <col min="14082" max="14083" width="10.5703125" style="90" customWidth="1"/>
    <col min="14084" max="14084" width="13" style="90" customWidth="1"/>
    <col min="14085" max="14086" width="10.28515625" style="90" customWidth="1"/>
    <col min="14087" max="14087" width="12.42578125" style="90" customWidth="1"/>
    <col min="14088" max="14089" width="8.85546875" style="90"/>
    <col min="14090" max="14090" width="7.85546875" style="90" customWidth="1"/>
    <col min="14091" max="14336" width="8.85546875" style="90"/>
    <col min="14337" max="14337" width="37.140625" style="90" customWidth="1"/>
    <col min="14338" max="14339" width="10.5703125" style="90" customWidth="1"/>
    <col min="14340" max="14340" width="13" style="90" customWidth="1"/>
    <col min="14341" max="14342" width="10.28515625" style="90" customWidth="1"/>
    <col min="14343" max="14343" width="12.42578125" style="90" customWidth="1"/>
    <col min="14344" max="14345" width="8.85546875" style="90"/>
    <col min="14346" max="14346" width="7.85546875" style="90" customWidth="1"/>
    <col min="14347" max="14592" width="8.85546875" style="90"/>
    <col min="14593" max="14593" width="37.140625" style="90" customWidth="1"/>
    <col min="14594" max="14595" width="10.5703125" style="90" customWidth="1"/>
    <col min="14596" max="14596" width="13" style="90" customWidth="1"/>
    <col min="14597" max="14598" width="10.28515625" style="90" customWidth="1"/>
    <col min="14599" max="14599" width="12.42578125" style="90" customWidth="1"/>
    <col min="14600" max="14601" width="8.85546875" style="90"/>
    <col min="14602" max="14602" width="7.85546875" style="90" customWidth="1"/>
    <col min="14603" max="14848" width="8.85546875" style="90"/>
    <col min="14849" max="14849" width="37.140625" style="90" customWidth="1"/>
    <col min="14850" max="14851" width="10.5703125" style="90" customWidth="1"/>
    <col min="14852" max="14852" width="13" style="90" customWidth="1"/>
    <col min="14853" max="14854" width="10.28515625" style="90" customWidth="1"/>
    <col min="14855" max="14855" width="12.42578125" style="90" customWidth="1"/>
    <col min="14856" max="14857" width="8.85546875" style="90"/>
    <col min="14858" max="14858" width="7.85546875" style="90" customWidth="1"/>
    <col min="14859" max="15104" width="8.85546875" style="90"/>
    <col min="15105" max="15105" width="37.140625" style="90" customWidth="1"/>
    <col min="15106" max="15107" width="10.5703125" style="90" customWidth="1"/>
    <col min="15108" max="15108" width="13" style="90" customWidth="1"/>
    <col min="15109" max="15110" width="10.28515625" style="90" customWidth="1"/>
    <col min="15111" max="15111" width="12.42578125" style="90" customWidth="1"/>
    <col min="15112" max="15113" width="8.85546875" style="90"/>
    <col min="15114" max="15114" width="7.85546875" style="90" customWidth="1"/>
    <col min="15115" max="15360" width="8.85546875" style="90"/>
    <col min="15361" max="15361" width="37.140625" style="90" customWidth="1"/>
    <col min="15362" max="15363" width="10.5703125" style="90" customWidth="1"/>
    <col min="15364" max="15364" width="13" style="90" customWidth="1"/>
    <col min="15365" max="15366" width="10.28515625" style="90" customWidth="1"/>
    <col min="15367" max="15367" width="12.42578125" style="90" customWidth="1"/>
    <col min="15368" max="15369" width="8.85546875" style="90"/>
    <col min="15370" max="15370" width="7.85546875" style="90" customWidth="1"/>
    <col min="15371" max="15616" width="8.85546875" style="90"/>
    <col min="15617" max="15617" width="37.140625" style="90" customWidth="1"/>
    <col min="15618" max="15619" width="10.5703125" style="90" customWidth="1"/>
    <col min="15620" max="15620" width="13" style="90" customWidth="1"/>
    <col min="15621" max="15622" width="10.28515625" style="90" customWidth="1"/>
    <col min="15623" max="15623" width="12.42578125" style="90" customWidth="1"/>
    <col min="15624" max="15625" width="8.85546875" style="90"/>
    <col min="15626" max="15626" width="7.85546875" style="90" customWidth="1"/>
    <col min="15627" max="15872" width="8.85546875" style="90"/>
    <col min="15873" max="15873" width="37.140625" style="90" customWidth="1"/>
    <col min="15874" max="15875" width="10.5703125" style="90" customWidth="1"/>
    <col min="15876" max="15876" width="13" style="90" customWidth="1"/>
    <col min="15877" max="15878" width="10.28515625" style="90" customWidth="1"/>
    <col min="15879" max="15879" width="12.42578125" style="90" customWidth="1"/>
    <col min="15880" max="15881" width="8.85546875" style="90"/>
    <col min="15882" max="15882" width="7.85546875" style="90" customWidth="1"/>
    <col min="15883" max="16128" width="8.85546875" style="90"/>
    <col min="16129" max="16129" width="37.140625" style="90" customWidth="1"/>
    <col min="16130" max="16131" width="10.5703125" style="90" customWidth="1"/>
    <col min="16132" max="16132" width="13" style="90" customWidth="1"/>
    <col min="16133" max="16134" width="10.28515625" style="90" customWidth="1"/>
    <col min="16135" max="16135" width="12.42578125" style="90" customWidth="1"/>
    <col min="16136" max="16137" width="8.85546875" style="90"/>
    <col min="16138" max="16138" width="7.85546875" style="90" customWidth="1"/>
    <col min="16139" max="16384" width="8.85546875" style="90"/>
  </cols>
  <sheetData>
    <row r="1" spans="1:12" s="73" customFormat="1" ht="22.5" x14ac:dyDescent="0.3">
      <c r="A1" s="379" t="s">
        <v>258</v>
      </c>
      <c r="B1" s="379"/>
      <c r="C1" s="379"/>
      <c r="D1" s="379"/>
      <c r="E1" s="379"/>
      <c r="F1" s="379"/>
      <c r="G1" s="379"/>
      <c r="H1" s="379"/>
      <c r="I1" s="379"/>
      <c r="J1" s="266"/>
    </row>
    <row r="2" spans="1:12" s="73" customFormat="1" ht="19.5" customHeight="1" x14ac:dyDescent="0.3">
      <c r="A2" s="393" t="s">
        <v>88</v>
      </c>
      <c r="B2" s="393"/>
      <c r="C2" s="393"/>
      <c r="D2" s="393"/>
      <c r="E2" s="393"/>
      <c r="F2" s="393"/>
      <c r="G2" s="393"/>
      <c r="H2" s="393"/>
      <c r="I2" s="393"/>
      <c r="J2" s="267"/>
    </row>
    <row r="3" spans="1:12" s="76" customFormat="1" ht="20.25" customHeight="1" x14ac:dyDescent="0.3">
      <c r="A3" s="246" t="s">
        <v>212</v>
      </c>
      <c r="B3" s="166"/>
      <c r="C3" s="166"/>
      <c r="D3" s="166"/>
      <c r="E3" s="166"/>
      <c r="F3" s="166"/>
      <c r="G3" s="166"/>
      <c r="H3" s="166"/>
      <c r="I3" s="268" t="s">
        <v>259</v>
      </c>
    </row>
    <row r="4" spans="1:12" s="76" customFormat="1" ht="34.5" customHeight="1" x14ac:dyDescent="0.2">
      <c r="A4" s="394"/>
      <c r="B4" s="395" t="s">
        <v>473</v>
      </c>
      <c r="C4" s="396"/>
      <c r="D4" s="396"/>
      <c r="E4" s="397"/>
      <c r="F4" s="398" t="s">
        <v>504</v>
      </c>
      <c r="G4" s="399"/>
      <c r="H4" s="399"/>
      <c r="I4" s="400"/>
    </row>
    <row r="5" spans="1:12" s="76" customFormat="1" ht="69.75" customHeight="1" x14ac:dyDescent="0.2">
      <c r="A5" s="394"/>
      <c r="B5" s="269" t="s">
        <v>260</v>
      </c>
      <c r="C5" s="269" t="s">
        <v>261</v>
      </c>
      <c r="D5" s="269" t="s">
        <v>262</v>
      </c>
      <c r="E5" s="269" t="s">
        <v>261</v>
      </c>
      <c r="F5" s="269" t="s">
        <v>260</v>
      </c>
      <c r="G5" s="269" t="s">
        <v>261</v>
      </c>
      <c r="H5" s="269" t="s">
        <v>262</v>
      </c>
      <c r="I5" s="269" t="s">
        <v>261</v>
      </c>
    </row>
    <row r="6" spans="1:12" s="80" customFormat="1" ht="34.5" customHeight="1" x14ac:dyDescent="0.25">
      <c r="A6" s="270" t="s">
        <v>60</v>
      </c>
      <c r="B6" s="271">
        <f>[12]Шаблон!$J$9</f>
        <v>3931</v>
      </c>
      <c r="C6" s="272">
        <f>B6/'9'!C5*100</f>
        <v>81.319817956143979</v>
      </c>
      <c r="D6" s="271">
        <f>'9'!C5-'10'!B6</f>
        <v>903</v>
      </c>
      <c r="E6" s="273">
        <f>100-C6</f>
        <v>18.680182043856021</v>
      </c>
      <c r="F6" s="271">
        <f>[12]Шаблон!$AN$9</f>
        <v>3395</v>
      </c>
      <c r="G6" s="272">
        <f>F6/'9'!F5*100</f>
        <v>81.748133879123529</v>
      </c>
      <c r="H6" s="271">
        <f>'9'!F5-'10'!F6</f>
        <v>758</v>
      </c>
      <c r="I6" s="273">
        <f>100-G6</f>
        <v>18.251866120876471</v>
      </c>
      <c r="K6" s="274"/>
    </row>
    <row r="7" spans="1:12" s="80" customFormat="1" ht="34.5" customHeight="1" x14ac:dyDescent="0.25">
      <c r="A7" s="275" t="s">
        <v>89</v>
      </c>
      <c r="B7" s="271">
        <f>SUM(B9:B27)</f>
        <v>2709</v>
      </c>
      <c r="C7" s="272">
        <f>B7/'9'!C6*100</f>
        <v>80.266666666666666</v>
      </c>
      <c r="D7" s="271">
        <f>SUM(D9:D27)</f>
        <v>666</v>
      </c>
      <c r="E7" s="273">
        <f>100-C7</f>
        <v>19.733333333333334</v>
      </c>
      <c r="F7" s="271">
        <f>SUM(F9:F27)</f>
        <v>2347</v>
      </c>
      <c r="G7" s="272">
        <f>F7/'9'!F6*100</f>
        <v>80.847399242163277</v>
      </c>
      <c r="H7" s="271">
        <f>SUM(H9:H27)</f>
        <v>556</v>
      </c>
      <c r="I7" s="273">
        <f>100-G7</f>
        <v>19.152600757836723</v>
      </c>
    </row>
    <row r="8" spans="1:12" s="80" customFormat="1" ht="15.75" x14ac:dyDescent="0.25">
      <c r="A8" s="276" t="s">
        <v>26</v>
      </c>
      <c r="B8" s="174"/>
      <c r="C8" s="277"/>
      <c r="D8" s="174"/>
      <c r="E8" s="278"/>
      <c r="F8" s="279"/>
      <c r="G8" s="280"/>
      <c r="H8" s="279"/>
      <c r="I8" s="278"/>
    </row>
    <row r="9" spans="1:12" ht="15.75" x14ac:dyDescent="0.2">
      <c r="A9" s="281" t="s">
        <v>27</v>
      </c>
      <c r="B9" s="282">
        <f>[12]Шаблон!$J10</f>
        <v>437</v>
      </c>
      <c r="C9" s="284">
        <f>B9/'9'!C8*100</f>
        <v>71.875</v>
      </c>
      <c r="D9" s="283">
        <f>'9'!C8-'10'!B9</f>
        <v>171</v>
      </c>
      <c r="E9" s="284">
        <f>100-C9</f>
        <v>28.125</v>
      </c>
      <c r="F9" s="282">
        <f>[12]Шаблон!$AN10</f>
        <v>406</v>
      </c>
      <c r="G9" s="288">
        <f>F9/'9'!F8*100</f>
        <v>74.223034734917732</v>
      </c>
      <c r="H9" s="283">
        <f>'9'!F8-'10'!F9</f>
        <v>141</v>
      </c>
      <c r="I9" s="284">
        <f>100-G9</f>
        <v>25.776965265082268</v>
      </c>
      <c r="J9" s="89"/>
      <c r="K9" s="92"/>
      <c r="L9" s="92"/>
    </row>
    <row r="10" spans="1:12" ht="15.75" x14ac:dyDescent="0.2">
      <c r="A10" s="85" t="s">
        <v>28</v>
      </c>
      <c r="B10" s="282">
        <f>[12]Шаблон!$J11</f>
        <v>1</v>
      </c>
      <c r="C10" s="286">
        <f>B10/'9'!C9*100</f>
        <v>20</v>
      </c>
      <c r="D10" s="87">
        <f>'9'!C9-'10'!B10</f>
        <v>4</v>
      </c>
      <c r="E10" s="286">
        <f t="shared" ref="E10:E27" si="0">100-C10</f>
        <v>80</v>
      </c>
      <c r="F10" s="282">
        <f>[12]Шаблон!$AN11</f>
        <v>0</v>
      </c>
      <c r="G10" s="289">
        <f>F10/'9'!F9*100</f>
        <v>0</v>
      </c>
      <c r="H10" s="283">
        <f>'9'!F9-'10'!F10</f>
        <v>4</v>
      </c>
      <c r="I10" s="286">
        <f t="shared" ref="I10:I27" si="1">100-G10</f>
        <v>100</v>
      </c>
      <c r="J10" s="89"/>
      <c r="K10" s="92"/>
      <c r="L10" s="92"/>
    </row>
    <row r="11" spans="1:12" s="93" customFormat="1" ht="15.75" x14ac:dyDescent="0.2">
      <c r="A11" s="85" t="s">
        <v>29</v>
      </c>
      <c r="B11" s="282">
        <f>[12]Шаблон!$J12</f>
        <v>236</v>
      </c>
      <c r="C11" s="286">
        <f>B11/'9'!C10*100</f>
        <v>77.631578947368425</v>
      </c>
      <c r="D11" s="87">
        <f>'9'!C10-'10'!B11</f>
        <v>68</v>
      </c>
      <c r="E11" s="286">
        <f t="shared" si="0"/>
        <v>22.368421052631575</v>
      </c>
      <c r="F11" s="282">
        <f>[12]Шаблон!$AN12</f>
        <v>197</v>
      </c>
      <c r="G11" s="289">
        <f>F11/'9'!F10*100</f>
        <v>78.174603174603178</v>
      </c>
      <c r="H11" s="283">
        <f>'9'!F10-'10'!F11</f>
        <v>55</v>
      </c>
      <c r="I11" s="286">
        <f t="shared" si="1"/>
        <v>21.825396825396822</v>
      </c>
      <c r="J11" s="89"/>
      <c r="K11" s="92"/>
      <c r="L11" s="92"/>
    </row>
    <row r="12" spans="1:12" ht="31.5" x14ac:dyDescent="0.2">
      <c r="A12" s="85" t="s">
        <v>30</v>
      </c>
      <c r="B12" s="282">
        <f>[12]Шаблон!$J13</f>
        <v>39</v>
      </c>
      <c r="C12" s="286">
        <f>B12/'9'!C11*100</f>
        <v>72.222222222222214</v>
      </c>
      <c r="D12" s="87">
        <f>'9'!C11-'10'!B12</f>
        <v>15</v>
      </c>
      <c r="E12" s="286">
        <f t="shared" si="0"/>
        <v>27.777777777777786</v>
      </c>
      <c r="F12" s="282">
        <f>[12]Шаблон!$AN13</f>
        <v>29</v>
      </c>
      <c r="G12" s="289">
        <f>F12/'9'!F11*100</f>
        <v>76.31578947368422</v>
      </c>
      <c r="H12" s="283">
        <f>'9'!F11-'10'!F12</f>
        <v>9</v>
      </c>
      <c r="I12" s="286">
        <f t="shared" si="1"/>
        <v>23.68421052631578</v>
      </c>
      <c r="J12" s="89"/>
      <c r="K12" s="92"/>
      <c r="L12" s="92"/>
    </row>
    <row r="13" spans="1:12" ht="26.25" customHeight="1" x14ac:dyDescent="0.2">
      <c r="A13" s="85" t="s">
        <v>31</v>
      </c>
      <c r="B13" s="282">
        <f>[12]Шаблон!$J14</f>
        <v>44</v>
      </c>
      <c r="C13" s="286">
        <f>B13/'9'!C12*100</f>
        <v>70.967741935483872</v>
      </c>
      <c r="D13" s="87">
        <f>'9'!C12-'10'!B13</f>
        <v>18</v>
      </c>
      <c r="E13" s="286">
        <f t="shared" si="0"/>
        <v>29.032258064516128</v>
      </c>
      <c r="F13" s="282">
        <f>[12]Шаблон!$AN14</f>
        <v>43</v>
      </c>
      <c r="G13" s="289">
        <f>F13/'9'!F12*100</f>
        <v>74.137931034482762</v>
      </c>
      <c r="H13" s="283">
        <f>'9'!F12-'10'!F13</f>
        <v>15</v>
      </c>
      <c r="I13" s="286">
        <f t="shared" si="1"/>
        <v>25.862068965517238</v>
      </c>
      <c r="J13" s="89"/>
      <c r="K13" s="92"/>
      <c r="L13" s="92"/>
    </row>
    <row r="14" spans="1:12" ht="15.75" x14ac:dyDescent="0.2">
      <c r="A14" s="85" t="s">
        <v>32</v>
      </c>
      <c r="B14" s="282">
        <f>[12]Шаблон!$J15</f>
        <v>14</v>
      </c>
      <c r="C14" s="286">
        <f>B14/'9'!C13*100</f>
        <v>42.424242424242422</v>
      </c>
      <c r="D14" s="87">
        <f>'9'!C13-'10'!B14</f>
        <v>19</v>
      </c>
      <c r="E14" s="286">
        <f t="shared" si="0"/>
        <v>57.575757575757578</v>
      </c>
      <c r="F14" s="282">
        <f>[12]Шаблон!$AN15</f>
        <v>12</v>
      </c>
      <c r="G14" s="289">
        <f>F14/'9'!F13*100</f>
        <v>41.379310344827587</v>
      </c>
      <c r="H14" s="283">
        <f>'9'!F13-'10'!F14</f>
        <v>17</v>
      </c>
      <c r="I14" s="286">
        <f t="shared" si="1"/>
        <v>58.620689655172413</v>
      </c>
      <c r="J14" s="89"/>
      <c r="K14" s="92"/>
      <c r="L14" s="92"/>
    </row>
    <row r="15" spans="1:12" ht="31.5" x14ac:dyDescent="0.2">
      <c r="A15" s="85" t="s">
        <v>33</v>
      </c>
      <c r="B15" s="282">
        <f>[12]Шаблон!$J16</f>
        <v>559</v>
      </c>
      <c r="C15" s="286">
        <f>B15/'9'!C14*100</f>
        <v>89.727126805778497</v>
      </c>
      <c r="D15" s="87">
        <f>'9'!C14-'10'!B15</f>
        <v>64</v>
      </c>
      <c r="E15" s="286">
        <f t="shared" si="0"/>
        <v>10.272873194221503</v>
      </c>
      <c r="F15" s="282">
        <f>[12]Шаблон!$AN16</f>
        <v>477</v>
      </c>
      <c r="G15" s="289">
        <f>F15/'9'!F14*100</f>
        <v>89.49343339587243</v>
      </c>
      <c r="H15" s="283">
        <f>'9'!F14-'10'!F15</f>
        <v>56</v>
      </c>
      <c r="I15" s="286">
        <f t="shared" si="1"/>
        <v>10.50656660412757</v>
      </c>
      <c r="J15" s="89"/>
      <c r="K15" s="92"/>
      <c r="L15" s="92"/>
    </row>
    <row r="16" spans="1:12" ht="31.5" x14ac:dyDescent="0.2">
      <c r="A16" s="85" t="s">
        <v>34</v>
      </c>
      <c r="B16" s="282">
        <f>[12]Шаблон!$J17</f>
        <v>219</v>
      </c>
      <c r="C16" s="286">
        <f>B16/'9'!C15*100</f>
        <v>87.6</v>
      </c>
      <c r="D16" s="87">
        <f>'9'!C15-'10'!B16</f>
        <v>31</v>
      </c>
      <c r="E16" s="286">
        <f t="shared" si="0"/>
        <v>12.400000000000006</v>
      </c>
      <c r="F16" s="282">
        <f>[12]Шаблон!$AN17</f>
        <v>181</v>
      </c>
      <c r="G16" s="289">
        <f>F16/'9'!F15*100</f>
        <v>87.019230769230774</v>
      </c>
      <c r="H16" s="283">
        <f>'9'!F15-'10'!F16</f>
        <v>27</v>
      </c>
      <c r="I16" s="286">
        <f t="shared" si="1"/>
        <v>12.980769230769226</v>
      </c>
      <c r="J16" s="89"/>
      <c r="K16" s="92"/>
      <c r="L16" s="92"/>
    </row>
    <row r="17" spans="1:12" ht="18.75" customHeight="1" x14ac:dyDescent="0.2">
      <c r="A17" s="85" t="s">
        <v>35</v>
      </c>
      <c r="B17" s="282">
        <f>[12]Шаблон!$J18</f>
        <v>66</v>
      </c>
      <c r="C17" s="286">
        <f>B17/'9'!C16*100</f>
        <v>94.285714285714278</v>
      </c>
      <c r="D17" s="87">
        <f>'9'!C16-'10'!B17</f>
        <v>4</v>
      </c>
      <c r="E17" s="286">
        <f t="shared" si="0"/>
        <v>5.7142857142857224</v>
      </c>
      <c r="F17" s="282">
        <f>[12]Шаблон!$AN18</f>
        <v>60</v>
      </c>
      <c r="G17" s="289">
        <f>F17/'9'!F16*100</f>
        <v>95.238095238095227</v>
      </c>
      <c r="H17" s="283">
        <f>'9'!F16-'10'!F17</f>
        <v>3</v>
      </c>
      <c r="I17" s="286">
        <f t="shared" si="1"/>
        <v>4.7619047619047734</v>
      </c>
      <c r="J17" s="89"/>
      <c r="K17" s="92"/>
      <c r="L17" s="92"/>
    </row>
    <row r="18" spans="1:12" ht="15.75" x14ac:dyDescent="0.2">
      <c r="A18" s="85" t="s">
        <v>36</v>
      </c>
      <c r="B18" s="282">
        <f>[12]Шаблон!$J19</f>
        <v>40</v>
      </c>
      <c r="C18" s="286">
        <f>B18/'9'!C17*100</f>
        <v>80</v>
      </c>
      <c r="D18" s="87">
        <f>'9'!C17-'10'!B18</f>
        <v>10</v>
      </c>
      <c r="E18" s="286">
        <f t="shared" si="0"/>
        <v>20</v>
      </c>
      <c r="F18" s="282">
        <f>[12]Шаблон!$AN19</f>
        <v>33</v>
      </c>
      <c r="G18" s="289">
        <f>F18/'9'!F17*100</f>
        <v>80.487804878048792</v>
      </c>
      <c r="H18" s="283">
        <f>'9'!F17-'10'!F18</f>
        <v>8</v>
      </c>
      <c r="I18" s="286">
        <f t="shared" si="1"/>
        <v>19.512195121951208</v>
      </c>
      <c r="J18" s="89"/>
      <c r="K18" s="92"/>
      <c r="L18" s="92"/>
    </row>
    <row r="19" spans="1:12" ht="15.75" x14ac:dyDescent="0.2">
      <c r="A19" s="85" t="s">
        <v>37</v>
      </c>
      <c r="B19" s="282">
        <f>[12]Шаблон!$J20</f>
        <v>59</v>
      </c>
      <c r="C19" s="286">
        <f>B19/'9'!C18*100</f>
        <v>93.650793650793645</v>
      </c>
      <c r="D19" s="87">
        <f>'9'!C18-'10'!B19</f>
        <v>4</v>
      </c>
      <c r="E19" s="286">
        <f t="shared" si="0"/>
        <v>6.3492063492063551</v>
      </c>
      <c r="F19" s="282">
        <f>[12]Шаблон!$AN20</f>
        <v>51</v>
      </c>
      <c r="G19" s="289">
        <f>F19/'9'!F18*100</f>
        <v>92.72727272727272</v>
      </c>
      <c r="H19" s="283">
        <f>'9'!F18-'10'!F19</f>
        <v>4</v>
      </c>
      <c r="I19" s="286">
        <f t="shared" si="1"/>
        <v>7.2727272727272805</v>
      </c>
      <c r="J19" s="89"/>
      <c r="K19" s="92"/>
      <c r="L19" s="92"/>
    </row>
    <row r="20" spans="1:12" ht="15.75" x14ac:dyDescent="0.2">
      <c r="A20" s="85" t="s">
        <v>38</v>
      </c>
      <c r="B20" s="282">
        <f>[12]Шаблон!$J21</f>
        <v>30</v>
      </c>
      <c r="C20" s="286">
        <f>B20/'9'!C19*100</f>
        <v>78.94736842105263</v>
      </c>
      <c r="D20" s="87">
        <f>'9'!C19-'10'!B20</f>
        <v>8</v>
      </c>
      <c r="E20" s="286">
        <f t="shared" si="0"/>
        <v>21.05263157894737</v>
      </c>
      <c r="F20" s="282">
        <f>[12]Шаблон!$AN21</f>
        <v>20</v>
      </c>
      <c r="G20" s="289">
        <f>F20/'9'!F19*100</f>
        <v>71.428571428571431</v>
      </c>
      <c r="H20" s="283">
        <f>'9'!F19-'10'!F20</f>
        <v>8</v>
      </c>
      <c r="I20" s="286">
        <f t="shared" si="1"/>
        <v>28.571428571428569</v>
      </c>
      <c r="J20" s="89"/>
      <c r="K20" s="92"/>
      <c r="L20" s="92"/>
    </row>
    <row r="21" spans="1:12" ht="15.75" x14ac:dyDescent="0.2">
      <c r="A21" s="85" t="s">
        <v>39</v>
      </c>
      <c r="B21" s="282">
        <f>[12]Шаблон!$J22</f>
        <v>43</v>
      </c>
      <c r="C21" s="286">
        <f>B21/'9'!C20*100</f>
        <v>74.137931034482762</v>
      </c>
      <c r="D21" s="87">
        <f>'9'!C20-'10'!B21</f>
        <v>15</v>
      </c>
      <c r="E21" s="286">
        <f t="shared" si="0"/>
        <v>25.862068965517238</v>
      </c>
      <c r="F21" s="282">
        <f>[12]Шаблон!$AN22</f>
        <v>38</v>
      </c>
      <c r="G21" s="289">
        <f>F21/'9'!F20*100</f>
        <v>74.509803921568633</v>
      </c>
      <c r="H21" s="283">
        <f>'9'!F20-'10'!F21</f>
        <v>13</v>
      </c>
      <c r="I21" s="286">
        <f t="shared" si="1"/>
        <v>25.490196078431367</v>
      </c>
      <c r="J21" s="89"/>
      <c r="K21" s="92"/>
      <c r="L21" s="92"/>
    </row>
    <row r="22" spans="1:12" ht="31.5" x14ac:dyDescent="0.2">
      <c r="A22" s="85" t="s">
        <v>40</v>
      </c>
      <c r="B22" s="282">
        <f>[12]Шаблон!$J23</f>
        <v>54</v>
      </c>
      <c r="C22" s="286">
        <f>B22/'9'!C21*100</f>
        <v>62.790697674418603</v>
      </c>
      <c r="D22" s="87">
        <f>'9'!C21-'10'!B22</f>
        <v>32</v>
      </c>
      <c r="E22" s="286">
        <f t="shared" si="0"/>
        <v>37.209302325581397</v>
      </c>
      <c r="F22" s="282">
        <f>[12]Шаблон!$AN23</f>
        <v>50</v>
      </c>
      <c r="G22" s="289">
        <f>F22/'9'!F21*100</f>
        <v>68.493150684931507</v>
      </c>
      <c r="H22" s="283">
        <f>'9'!F21-'10'!F22</f>
        <v>23</v>
      </c>
      <c r="I22" s="286">
        <f t="shared" si="1"/>
        <v>31.506849315068493</v>
      </c>
      <c r="J22" s="89"/>
      <c r="K22" s="92"/>
      <c r="L22" s="92"/>
    </row>
    <row r="23" spans="1:12" ht="31.5" x14ac:dyDescent="0.2">
      <c r="A23" s="85" t="s">
        <v>41</v>
      </c>
      <c r="B23" s="282">
        <f>[12]Шаблон!$J24</f>
        <v>515</v>
      </c>
      <c r="C23" s="286">
        <f>B23/'9'!C22*100</f>
        <v>75.846833578792342</v>
      </c>
      <c r="D23" s="87">
        <f>'9'!C22-'10'!B23</f>
        <v>164</v>
      </c>
      <c r="E23" s="286">
        <f t="shared" si="0"/>
        <v>24.153166421207658</v>
      </c>
      <c r="F23" s="282">
        <f>[12]Шаблон!$AN24</f>
        <v>440</v>
      </c>
      <c r="G23" s="289">
        <f>F23/'9'!F22*100</f>
        <v>75.471698113207552</v>
      </c>
      <c r="H23" s="283">
        <f>'9'!F22-'10'!F23</f>
        <v>143</v>
      </c>
      <c r="I23" s="286">
        <f t="shared" si="1"/>
        <v>24.528301886792448</v>
      </c>
      <c r="J23" s="89"/>
      <c r="K23" s="92"/>
      <c r="L23" s="92"/>
    </row>
    <row r="24" spans="1:12" ht="15.75" x14ac:dyDescent="0.2">
      <c r="A24" s="85" t="s">
        <v>42</v>
      </c>
      <c r="B24" s="282">
        <f>[12]Шаблон!$J25</f>
        <v>95</v>
      </c>
      <c r="C24" s="286">
        <f>B24/'9'!C23*100</f>
        <v>89.622641509433961</v>
      </c>
      <c r="D24" s="87">
        <f>'9'!C23-'10'!B24</f>
        <v>11</v>
      </c>
      <c r="E24" s="286">
        <f t="shared" si="0"/>
        <v>10.377358490566039</v>
      </c>
      <c r="F24" s="282">
        <f>[12]Шаблон!$AN25</f>
        <v>84</v>
      </c>
      <c r="G24" s="289">
        <f>F24/'9'!F23*100</f>
        <v>91.304347826086953</v>
      </c>
      <c r="H24" s="283">
        <f>'9'!F23-'10'!F24</f>
        <v>8</v>
      </c>
      <c r="I24" s="286">
        <f t="shared" si="1"/>
        <v>8.6956521739130466</v>
      </c>
      <c r="J24" s="89"/>
      <c r="K24" s="92"/>
      <c r="L24" s="92"/>
    </row>
    <row r="25" spans="1:12" ht="19.5" customHeight="1" x14ac:dyDescent="0.2">
      <c r="A25" s="85" t="s">
        <v>43</v>
      </c>
      <c r="B25" s="282">
        <f>[12]Шаблон!$J26</f>
        <v>213</v>
      </c>
      <c r="C25" s="286">
        <f>B25/'9'!C24*100</f>
        <v>93.421052631578945</v>
      </c>
      <c r="D25" s="87">
        <f>'9'!C24-'10'!B25</f>
        <v>15</v>
      </c>
      <c r="E25" s="286">
        <f t="shared" si="0"/>
        <v>6.5789473684210549</v>
      </c>
      <c r="F25" s="282">
        <f>[12]Шаблон!$AN26</f>
        <v>190</v>
      </c>
      <c r="G25" s="289">
        <f>F25/'9'!F24*100</f>
        <v>94.059405940594047</v>
      </c>
      <c r="H25" s="283">
        <f>'9'!F24-'10'!F25</f>
        <v>12</v>
      </c>
      <c r="I25" s="286">
        <f t="shared" si="1"/>
        <v>5.940594059405953</v>
      </c>
      <c r="J25" s="89"/>
      <c r="K25" s="92"/>
      <c r="L25" s="92"/>
    </row>
    <row r="26" spans="1:12" ht="15.75" x14ac:dyDescent="0.2">
      <c r="A26" s="85" t="s">
        <v>44</v>
      </c>
      <c r="B26" s="282">
        <f>[12]Шаблон!$J27</f>
        <v>16</v>
      </c>
      <c r="C26" s="286">
        <f>B26/'9'!C25*100</f>
        <v>84.210526315789465</v>
      </c>
      <c r="D26" s="87">
        <f>'9'!C25-'10'!B26</f>
        <v>3</v>
      </c>
      <c r="E26" s="286">
        <f t="shared" si="0"/>
        <v>15.789473684210535</v>
      </c>
      <c r="F26" s="282">
        <f>[12]Шаблон!$AN27</f>
        <v>13</v>
      </c>
      <c r="G26" s="289">
        <f>F26/'9'!F25*100</f>
        <v>86.666666666666671</v>
      </c>
      <c r="H26" s="283">
        <f>'9'!F25-'10'!F26</f>
        <v>2</v>
      </c>
      <c r="I26" s="286">
        <f t="shared" si="1"/>
        <v>13.333333333333329</v>
      </c>
      <c r="J26" s="89"/>
      <c r="K26" s="92"/>
      <c r="L26" s="92"/>
    </row>
    <row r="27" spans="1:12" ht="15.75" x14ac:dyDescent="0.2">
      <c r="A27" s="85" t="s">
        <v>45</v>
      </c>
      <c r="B27" s="282">
        <f>[12]Шаблон!$J28</f>
        <v>29</v>
      </c>
      <c r="C27" s="286">
        <f>B27/'9'!C26*100</f>
        <v>74.358974358974365</v>
      </c>
      <c r="D27" s="87">
        <f>'9'!C26-'10'!B27</f>
        <v>10</v>
      </c>
      <c r="E27" s="286">
        <f t="shared" si="0"/>
        <v>25.641025641025635</v>
      </c>
      <c r="F27" s="282">
        <f>[12]Шаблон!$AN28</f>
        <v>23</v>
      </c>
      <c r="G27" s="289">
        <f>F27/'9'!F26*100</f>
        <v>74.193548387096769</v>
      </c>
      <c r="H27" s="283">
        <f>'9'!F26-'10'!F27</f>
        <v>8</v>
      </c>
      <c r="I27" s="286">
        <f t="shared" si="1"/>
        <v>25.806451612903231</v>
      </c>
      <c r="J27" s="89"/>
      <c r="K27" s="92"/>
      <c r="L27" s="92"/>
    </row>
    <row r="28" spans="1:12" x14ac:dyDescent="0.2">
      <c r="A28" s="94"/>
      <c r="B28" s="168"/>
      <c r="C28" s="168"/>
      <c r="D28" s="168"/>
      <c r="E28" s="168"/>
      <c r="F28" s="168"/>
      <c r="G28" s="168"/>
      <c r="H28" s="168"/>
      <c r="I28" s="168"/>
    </row>
    <row r="29" spans="1:12" x14ac:dyDescent="0.2">
      <c r="A29" s="94"/>
      <c r="B29" s="168"/>
      <c r="C29" s="168"/>
      <c r="D29" s="287"/>
      <c r="E29" s="287"/>
      <c r="F29" s="168"/>
      <c r="G29" s="168"/>
      <c r="H29" s="168"/>
      <c r="I29" s="168"/>
    </row>
    <row r="30" spans="1:12" x14ac:dyDescent="0.2">
      <c r="A30" s="94"/>
      <c r="B30" s="168"/>
      <c r="C30" s="168"/>
      <c r="D30" s="168"/>
      <c r="E30" s="168"/>
      <c r="F30" s="168"/>
      <c r="G30" s="168"/>
      <c r="H30" s="168"/>
      <c r="I30" s="168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75" zoomScaleNormal="75" zoomScaleSheetLayoutView="80" workbookViewId="0">
      <selection activeCell="J10" sqref="J10"/>
    </sheetView>
  </sheetViews>
  <sheetFormatPr defaultColWidth="8.85546875" defaultRowHeight="18.75" x14ac:dyDescent="0.3"/>
  <cols>
    <col min="1" max="1" width="41.5703125" style="90" customWidth="1"/>
    <col min="2" max="2" width="13" style="90" customWidth="1"/>
    <col min="3" max="3" width="12.28515625" style="90" customWidth="1"/>
    <col min="4" max="4" width="13.7109375" style="90" customWidth="1"/>
    <col min="5" max="5" width="14.7109375" style="90" customWidth="1"/>
    <col min="6" max="6" width="14.5703125" style="90" customWidth="1"/>
    <col min="7" max="7" width="13.42578125" style="90" customWidth="1"/>
    <col min="8" max="8" width="8.85546875" style="90"/>
    <col min="9" max="9" width="11.85546875" style="110" customWidth="1"/>
    <col min="10" max="10" width="9.28515625" style="90" bestFit="1" customWidth="1"/>
    <col min="11" max="256" width="8.85546875" style="90"/>
    <col min="257" max="257" width="43.140625" style="90" customWidth="1"/>
    <col min="258" max="259" width="12" style="90" customWidth="1"/>
    <col min="260" max="260" width="13.7109375" style="90" customWidth="1"/>
    <col min="261" max="262" width="12" style="90" customWidth="1"/>
    <col min="263" max="263" width="13.7109375" style="90" customWidth="1"/>
    <col min="264" max="264" width="8.85546875" style="90"/>
    <col min="265" max="265" width="11.85546875" style="90" customWidth="1"/>
    <col min="266" max="266" width="9.28515625" style="90" bestFit="1" customWidth="1"/>
    <col min="267" max="512" width="8.85546875" style="90"/>
    <col min="513" max="513" width="43.140625" style="90" customWidth="1"/>
    <col min="514" max="515" width="12" style="90" customWidth="1"/>
    <col min="516" max="516" width="13.7109375" style="90" customWidth="1"/>
    <col min="517" max="518" width="12" style="90" customWidth="1"/>
    <col min="519" max="519" width="13.7109375" style="90" customWidth="1"/>
    <col min="520" max="520" width="8.85546875" style="90"/>
    <col min="521" max="521" width="11.85546875" style="90" customWidth="1"/>
    <col min="522" max="522" width="9.28515625" style="90" bestFit="1" customWidth="1"/>
    <col min="523" max="768" width="8.85546875" style="90"/>
    <col min="769" max="769" width="43.140625" style="90" customWidth="1"/>
    <col min="770" max="771" width="12" style="90" customWidth="1"/>
    <col min="772" max="772" width="13.7109375" style="90" customWidth="1"/>
    <col min="773" max="774" width="12" style="90" customWidth="1"/>
    <col min="775" max="775" width="13.7109375" style="90" customWidth="1"/>
    <col min="776" max="776" width="8.85546875" style="90"/>
    <col min="777" max="777" width="11.85546875" style="90" customWidth="1"/>
    <col min="778" max="778" width="9.28515625" style="90" bestFit="1" customWidth="1"/>
    <col min="779" max="1024" width="8.85546875" style="90"/>
    <col min="1025" max="1025" width="43.140625" style="90" customWidth="1"/>
    <col min="1026" max="1027" width="12" style="90" customWidth="1"/>
    <col min="1028" max="1028" width="13.7109375" style="90" customWidth="1"/>
    <col min="1029" max="1030" width="12" style="90" customWidth="1"/>
    <col min="1031" max="1031" width="13.7109375" style="90" customWidth="1"/>
    <col min="1032" max="1032" width="8.85546875" style="90"/>
    <col min="1033" max="1033" width="11.85546875" style="90" customWidth="1"/>
    <col min="1034" max="1034" width="9.28515625" style="90" bestFit="1" customWidth="1"/>
    <col min="1035" max="1280" width="8.85546875" style="90"/>
    <col min="1281" max="1281" width="43.140625" style="90" customWidth="1"/>
    <col min="1282" max="1283" width="12" style="90" customWidth="1"/>
    <col min="1284" max="1284" width="13.7109375" style="90" customWidth="1"/>
    <col min="1285" max="1286" width="12" style="90" customWidth="1"/>
    <col min="1287" max="1287" width="13.7109375" style="90" customWidth="1"/>
    <col min="1288" max="1288" width="8.85546875" style="90"/>
    <col min="1289" max="1289" width="11.85546875" style="90" customWidth="1"/>
    <col min="1290" max="1290" width="9.28515625" style="90" bestFit="1" customWidth="1"/>
    <col min="1291" max="1536" width="8.85546875" style="90"/>
    <col min="1537" max="1537" width="43.140625" style="90" customWidth="1"/>
    <col min="1538" max="1539" width="12" style="90" customWidth="1"/>
    <col min="1540" max="1540" width="13.7109375" style="90" customWidth="1"/>
    <col min="1541" max="1542" width="12" style="90" customWidth="1"/>
    <col min="1543" max="1543" width="13.7109375" style="90" customWidth="1"/>
    <col min="1544" max="1544" width="8.85546875" style="90"/>
    <col min="1545" max="1545" width="11.85546875" style="90" customWidth="1"/>
    <col min="1546" max="1546" width="9.28515625" style="90" bestFit="1" customWidth="1"/>
    <col min="1547" max="1792" width="8.85546875" style="90"/>
    <col min="1793" max="1793" width="43.140625" style="90" customWidth="1"/>
    <col min="1794" max="1795" width="12" style="90" customWidth="1"/>
    <col min="1796" max="1796" width="13.7109375" style="90" customWidth="1"/>
    <col min="1797" max="1798" width="12" style="90" customWidth="1"/>
    <col min="1799" max="1799" width="13.7109375" style="90" customWidth="1"/>
    <col min="1800" max="1800" width="8.85546875" style="90"/>
    <col min="1801" max="1801" width="11.85546875" style="90" customWidth="1"/>
    <col min="1802" max="1802" width="9.28515625" style="90" bestFit="1" customWidth="1"/>
    <col min="1803" max="2048" width="8.85546875" style="90"/>
    <col min="2049" max="2049" width="43.140625" style="90" customWidth="1"/>
    <col min="2050" max="2051" width="12" style="90" customWidth="1"/>
    <col min="2052" max="2052" width="13.7109375" style="90" customWidth="1"/>
    <col min="2053" max="2054" width="12" style="90" customWidth="1"/>
    <col min="2055" max="2055" width="13.7109375" style="90" customWidth="1"/>
    <col min="2056" max="2056" width="8.85546875" style="90"/>
    <col min="2057" max="2057" width="11.85546875" style="90" customWidth="1"/>
    <col min="2058" max="2058" width="9.28515625" style="90" bestFit="1" customWidth="1"/>
    <col min="2059" max="2304" width="8.85546875" style="90"/>
    <col min="2305" max="2305" width="43.140625" style="90" customWidth="1"/>
    <col min="2306" max="2307" width="12" style="90" customWidth="1"/>
    <col min="2308" max="2308" width="13.7109375" style="90" customWidth="1"/>
    <col min="2309" max="2310" width="12" style="90" customWidth="1"/>
    <col min="2311" max="2311" width="13.7109375" style="90" customWidth="1"/>
    <col min="2312" max="2312" width="8.85546875" style="90"/>
    <col min="2313" max="2313" width="11.85546875" style="90" customWidth="1"/>
    <col min="2314" max="2314" width="9.28515625" style="90" bestFit="1" customWidth="1"/>
    <col min="2315" max="2560" width="8.85546875" style="90"/>
    <col min="2561" max="2561" width="43.140625" style="90" customWidth="1"/>
    <col min="2562" max="2563" width="12" style="90" customWidth="1"/>
    <col min="2564" max="2564" width="13.7109375" style="90" customWidth="1"/>
    <col min="2565" max="2566" width="12" style="90" customWidth="1"/>
    <col min="2567" max="2567" width="13.7109375" style="90" customWidth="1"/>
    <col min="2568" max="2568" width="8.85546875" style="90"/>
    <col min="2569" max="2569" width="11.85546875" style="90" customWidth="1"/>
    <col min="2570" max="2570" width="9.28515625" style="90" bestFit="1" customWidth="1"/>
    <col min="2571" max="2816" width="8.85546875" style="90"/>
    <col min="2817" max="2817" width="43.140625" style="90" customWidth="1"/>
    <col min="2818" max="2819" width="12" style="90" customWidth="1"/>
    <col min="2820" max="2820" width="13.7109375" style="90" customWidth="1"/>
    <col min="2821" max="2822" width="12" style="90" customWidth="1"/>
    <col min="2823" max="2823" width="13.7109375" style="90" customWidth="1"/>
    <col min="2824" max="2824" width="8.85546875" style="90"/>
    <col min="2825" max="2825" width="11.85546875" style="90" customWidth="1"/>
    <col min="2826" max="2826" width="9.28515625" style="90" bestFit="1" customWidth="1"/>
    <col min="2827" max="3072" width="8.85546875" style="90"/>
    <col min="3073" max="3073" width="43.140625" style="90" customWidth="1"/>
    <col min="3074" max="3075" width="12" style="90" customWidth="1"/>
    <col min="3076" max="3076" width="13.7109375" style="90" customWidth="1"/>
    <col min="3077" max="3078" width="12" style="90" customWidth="1"/>
    <col min="3079" max="3079" width="13.7109375" style="90" customWidth="1"/>
    <col min="3080" max="3080" width="8.85546875" style="90"/>
    <col min="3081" max="3081" width="11.85546875" style="90" customWidth="1"/>
    <col min="3082" max="3082" width="9.28515625" style="90" bestFit="1" customWidth="1"/>
    <col min="3083" max="3328" width="8.85546875" style="90"/>
    <col min="3329" max="3329" width="43.140625" style="90" customWidth="1"/>
    <col min="3330" max="3331" width="12" style="90" customWidth="1"/>
    <col min="3332" max="3332" width="13.7109375" style="90" customWidth="1"/>
    <col min="3333" max="3334" width="12" style="90" customWidth="1"/>
    <col min="3335" max="3335" width="13.7109375" style="90" customWidth="1"/>
    <col min="3336" max="3336" width="8.85546875" style="90"/>
    <col min="3337" max="3337" width="11.85546875" style="90" customWidth="1"/>
    <col min="3338" max="3338" width="9.28515625" style="90" bestFit="1" customWidth="1"/>
    <col min="3339" max="3584" width="8.85546875" style="90"/>
    <col min="3585" max="3585" width="43.140625" style="90" customWidth="1"/>
    <col min="3586" max="3587" width="12" style="90" customWidth="1"/>
    <col min="3588" max="3588" width="13.7109375" style="90" customWidth="1"/>
    <col min="3589" max="3590" width="12" style="90" customWidth="1"/>
    <col min="3591" max="3591" width="13.7109375" style="90" customWidth="1"/>
    <col min="3592" max="3592" width="8.85546875" style="90"/>
    <col min="3593" max="3593" width="11.85546875" style="90" customWidth="1"/>
    <col min="3594" max="3594" width="9.28515625" style="90" bestFit="1" customWidth="1"/>
    <col min="3595" max="3840" width="8.85546875" style="90"/>
    <col min="3841" max="3841" width="43.140625" style="90" customWidth="1"/>
    <col min="3842" max="3843" width="12" style="90" customWidth="1"/>
    <col min="3844" max="3844" width="13.7109375" style="90" customWidth="1"/>
    <col min="3845" max="3846" width="12" style="90" customWidth="1"/>
    <col min="3847" max="3847" width="13.7109375" style="90" customWidth="1"/>
    <col min="3848" max="3848" width="8.85546875" style="90"/>
    <col min="3849" max="3849" width="11.85546875" style="90" customWidth="1"/>
    <col min="3850" max="3850" width="9.28515625" style="90" bestFit="1" customWidth="1"/>
    <col min="3851" max="4096" width="8.85546875" style="90"/>
    <col min="4097" max="4097" width="43.140625" style="90" customWidth="1"/>
    <col min="4098" max="4099" width="12" style="90" customWidth="1"/>
    <col min="4100" max="4100" width="13.7109375" style="90" customWidth="1"/>
    <col min="4101" max="4102" width="12" style="90" customWidth="1"/>
    <col min="4103" max="4103" width="13.7109375" style="90" customWidth="1"/>
    <col min="4104" max="4104" width="8.85546875" style="90"/>
    <col min="4105" max="4105" width="11.85546875" style="90" customWidth="1"/>
    <col min="4106" max="4106" width="9.28515625" style="90" bestFit="1" customWidth="1"/>
    <col min="4107" max="4352" width="8.85546875" style="90"/>
    <col min="4353" max="4353" width="43.140625" style="90" customWidth="1"/>
    <col min="4354" max="4355" width="12" style="90" customWidth="1"/>
    <col min="4356" max="4356" width="13.7109375" style="90" customWidth="1"/>
    <col min="4357" max="4358" width="12" style="90" customWidth="1"/>
    <col min="4359" max="4359" width="13.7109375" style="90" customWidth="1"/>
    <col min="4360" max="4360" width="8.85546875" style="90"/>
    <col min="4361" max="4361" width="11.85546875" style="90" customWidth="1"/>
    <col min="4362" max="4362" width="9.28515625" style="90" bestFit="1" customWidth="1"/>
    <col min="4363" max="4608" width="8.85546875" style="90"/>
    <col min="4609" max="4609" width="43.140625" style="90" customWidth="1"/>
    <col min="4610" max="4611" width="12" style="90" customWidth="1"/>
    <col min="4612" max="4612" width="13.7109375" style="90" customWidth="1"/>
    <col min="4613" max="4614" width="12" style="90" customWidth="1"/>
    <col min="4615" max="4615" width="13.7109375" style="90" customWidth="1"/>
    <col min="4616" max="4616" width="8.85546875" style="90"/>
    <col min="4617" max="4617" width="11.85546875" style="90" customWidth="1"/>
    <col min="4618" max="4618" width="9.28515625" style="90" bestFit="1" customWidth="1"/>
    <col min="4619" max="4864" width="8.85546875" style="90"/>
    <col min="4865" max="4865" width="43.140625" style="90" customWidth="1"/>
    <col min="4866" max="4867" width="12" style="90" customWidth="1"/>
    <col min="4868" max="4868" width="13.7109375" style="90" customWidth="1"/>
    <col min="4869" max="4870" width="12" style="90" customWidth="1"/>
    <col min="4871" max="4871" width="13.7109375" style="90" customWidth="1"/>
    <col min="4872" max="4872" width="8.85546875" style="90"/>
    <col min="4873" max="4873" width="11.85546875" style="90" customWidth="1"/>
    <col min="4874" max="4874" width="9.28515625" style="90" bestFit="1" customWidth="1"/>
    <col min="4875" max="5120" width="8.85546875" style="90"/>
    <col min="5121" max="5121" width="43.140625" style="90" customWidth="1"/>
    <col min="5122" max="5123" width="12" style="90" customWidth="1"/>
    <col min="5124" max="5124" width="13.7109375" style="90" customWidth="1"/>
    <col min="5125" max="5126" width="12" style="90" customWidth="1"/>
    <col min="5127" max="5127" width="13.7109375" style="90" customWidth="1"/>
    <col min="5128" max="5128" width="8.85546875" style="90"/>
    <col min="5129" max="5129" width="11.85546875" style="90" customWidth="1"/>
    <col min="5130" max="5130" width="9.28515625" style="90" bestFit="1" customWidth="1"/>
    <col min="5131" max="5376" width="8.85546875" style="90"/>
    <col min="5377" max="5377" width="43.140625" style="90" customWidth="1"/>
    <col min="5378" max="5379" width="12" style="90" customWidth="1"/>
    <col min="5380" max="5380" width="13.7109375" style="90" customWidth="1"/>
    <col min="5381" max="5382" width="12" style="90" customWidth="1"/>
    <col min="5383" max="5383" width="13.7109375" style="90" customWidth="1"/>
    <col min="5384" max="5384" width="8.85546875" style="90"/>
    <col min="5385" max="5385" width="11.85546875" style="90" customWidth="1"/>
    <col min="5386" max="5386" width="9.28515625" style="90" bestFit="1" customWidth="1"/>
    <col min="5387" max="5632" width="8.85546875" style="90"/>
    <col min="5633" max="5633" width="43.140625" style="90" customWidth="1"/>
    <col min="5634" max="5635" width="12" style="90" customWidth="1"/>
    <col min="5636" max="5636" width="13.7109375" style="90" customWidth="1"/>
    <col min="5637" max="5638" width="12" style="90" customWidth="1"/>
    <col min="5639" max="5639" width="13.7109375" style="90" customWidth="1"/>
    <col min="5640" max="5640" width="8.85546875" style="90"/>
    <col min="5641" max="5641" width="11.85546875" style="90" customWidth="1"/>
    <col min="5642" max="5642" width="9.28515625" style="90" bestFit="1" customWidth="1"/>
    <col min="5643" max="5888" width="8.85546875" style="90"/>
    <col min="5889" max="5889" width="43.140625" style="90" customWidth="1"/>
    <col min="5890" max="5891" width="12" style="90" customWidth="1"/>
    <col min="5892" max="5892" width="13.7109375" style="90" customWidth="1"/>
    <col min="5893" max="5894" width="12" style="90" customWidth="1"/>
    <col min="5895" max="5895" width="13.7109375" style="90" customWidth="1"/>
    <col min="5896" max="5896" width="8.85546875" style="90"/>
    <col min="5897" max="5897" width="11.85546875" style="90" customWidth="1"/>
    <col min="5898" max="5898" width="9.28515625" style="90" bestFit="1" customWidth="1"/>
    <col min="5899" max="6144" width="8.85546875" style="90"/>
    <col min="6145" max="6145" width="43.140625" style="90" customWidth="1"/>
    <col min="6146" max="6147" width="12" style="90" customWidth="1"/>
    <col min="6148" max="6148" width="13.7109375" style="90" customWidth="1"/>
    <col min="6149" max="6150" width="12" style="90" customWidth="1"/>
    <col min="6151" max="6151" width="13.7109375" style="90" customWidth="1"/>
    <col min="6152" max="6152" width="8.85546875" style="90"/>
    <col min="6153" max="6153" width="11.85546875" style="90" customWidth="1"/>
    <col min="6154" max="6154" width="9.28515625" style="90" bestFit="1" customWidth="1"/>
    <col min="6155" max="6400" width="8.85546875" style="90"/>
    <col min="6401" max="6401" width="43.140625" style="90" customWidth="1"/>
    <col min="6402" max="6403" width="12" style="90" customWidth="1"/>
    <col min="6404" max="6404" width="13.7109375" style="90" customWidth="1"/>
    <col min="6405" max="6406" width="12" style="90" customWidth="1"/>
    <col min="6407" max="6407" width="13.7109375" style="90" customWidth="1"/>
    <col min="6408" max="6408" width="8.85546875" style="90"/>
    <col min="6409" max="6409" width="11.85546875" style="90" customWidth="1"/>
    <col min="6410" max="6410" width="9.28515625" style="90" bestFit="1" customWidth="1"/>
    <col min="6411" max="6656" width="8.85546875" style="90"/>
    <col min="6657" max="6657" width="43.140625" style="90" customWidth="1"/>
    <col min="6658" max="6659" width="12" style="90" customWidth="1"/>
    <col min="6660" max="6660" width="13.7109375" style="90" customWidth="1"/>
    <col min="6661" max="6662" width="12" style="90" customWidth="1"/>
    <col min="6663" max="6663" width="13.7109375" style="90" customWidth="1"/>
    <col min="6664" max="6664" width="8.85546875" style="90"/>
    <col min="6665" max="6665" width="11.85546875" style="90" customWidth="1"/>
    <col min="6666" max="6666" width="9.28515625" style="90" bestFit="1" customWidth="1"/>
    <col min="6667" max="6912" width="8.85546875" style="90"/>
    <col min="6913" max="6913" width="43.140625" style="90" customWidth="1"/>
    <col min="6914" max="6915" width="12" style="90" customWidth="1"/>
    <col min="6916" max="6916" width="13.7109375" style="90" customWidth="1"/>
    <col min="6917" max="6918" width="12" style="90" customWidth="1"/>
    <col min="6919" max="6919" width="13.7109375" style="90" customWidth="1"/>
    <col min="6920" max="6920" width="8.85546875" style="90"/>
    <col min="6921" max="6921" width="11.85546875" style="90" customWidth="1"/>
    <col min="6922" max="6922" width="9.28515625" style="90" bestFit="1" customWidth="1"/>
    <col min="6923" max="7168" width="8.85546875" style="90"/>
    <col min="7169" max="7169" width="43.140625" style="90" customWidth="1"/>
    <col min="7170" max="7171" width="12" style="90" customWidth="1"/>
    <col min="7172" max="7172" width="13.7109375" style="90" customWidth="1"/>
    <col min="7173" max="7174" width="12" style="90" customWidth="1"/>
    <col min="7175" max="7175" width="13.7109375" style="90" customWidth="1"/>
    <col min="7176" max="7176" width="8.85546875" style="90"/>
    <col min="7177" max="7177" width="11.85546875" style="90" customWidth="1"/>
    <col min="7178" max="7178" width="9.28515625" style="90" bestFit="1" customWidth="1"/>
    <col min="7179" max="7424" width="8.85546875" style="90"/>
    <col min="7425" max="7425" width="43.140625" style="90" customWidth="1"/>
    <col min="7426" max="7427" width="12" style="90" customWidth="1"/>
    <col min="7428" max="7428" width="13.7109375" style="90" customWidth="1"/>
    <col min="7429" max="7430" width="12" style="90" customWidth="1"/>
    <col min="7431" max="7431" width="13.7109375" style="90" customWidth="1"/>
    <col min="7432" max="7432" width="8.85546875" style="90"/>
    <col min="7433" max="7433" width="11.85546875" style="90" customWidth="1"/>
    <col min="7434" max="7434" width="9.28515625" style="90" bestFit="1" customWidth="1"/>
    <col min="7435" max="7680" width="8.85546875" style="90"/>
    <col min="7681" max="7681" width="43.140625" style="90" customWidth="1"/>
    <col min="7682" max="7683" width="12" style="90" customWidth="1"/>
    <col min="7684" max="7684" width="13.7109375" style="90" customWidth="1"/>
    <col min="7685" max="7686" width="12" style="90" customWidth="1"/>
    <col min="7687" max="7687" width="13.7109375" style="90" customWidth="1"/>
    <col min="7688" max="7688" width="8.85546875" style="90"/>
    <col min="7689" max="7689" width="11.85546875" style="90" customWidth="1"/>
    <col min="7690" max="7690" width="9.28515625" style="90" bestFit="1" customWidth="1"/>
    <col min="7691" max="7936" width="8.85546875" style="90"/>
    <col min="7937" max="7937" width="43.140625" style="90" customWidth="1"/>
    <col min="7938" max="7939" width="12" style="90" customWidth="1"/>
    <col min="7940" max="7940" width="13.7109375" style="90" customWidth="1"/>
    <col min="7941" max="7942" width="12" style="90" customWidth="1"/>
    <col min="7943" max="7943" width="13.7109375" style="90" customWidth="1"/>
    <col min="7944" max="7944" width="8.85546875" style="90"/>
    <col min="7945" max="7945" width="11.85546875" style="90" customWidth="1"/>
    <col min="7946" max="7946" width="9.28515625" style="90" bestFit="1" customWidth="1"/>
    <col min="7947" max="8192" width="8.85546875" style="90"/>
    <col min="8193" max="8193" width="43.140625" style="90" customWidth="1"/>
    <col min="8194" max="8195" width="12" style="90" customWidth="1"/>
    <col min="8196" max="8196" width="13.7109375" style="90" customWidth="1"/>
    <col min="8197" max="8198" width="12" style="90" customWidth="1"/>
    <col min="8199" max="8199" width="13.7109375" style="90" customWidth="1"/>
    <col min="8200" max="8200" width="8.85546875" style="90"/>
    <col min="8201" max="8201" width="11.85546875" style="90" customWidth="1"/>
    <col min="8202" max="8202" width="9.28515625" style="90" bestFit="1" customWidth="1"/>
    <col min="8203" max="8448" width="8.85546875" style="90"/>
    <col min="8449" max="8449" width="43.140625" style="90" customWidth="1"/>
    <col min="8450" max="8451" width="12" style="90" customWidth="1"/>
    <col min="8452" max="8452" width="13.7109375" style="90" customWidth="1"/>
    <col min="8453" max="8454" width="12" style="90" customWidth="1"/>
    <col min="8455" max="8455" width="13.7109375" style="90" customWidth="1"/>
    <col min="8456" max="8456" width="8.85546875" style="90"/>
    <col min="8457" max="8457" width="11.85546875" style="90" customWidth="1"/>
    <col min="8458" max="8458" width="9.28515625" style="90" bestFit="1" customWidth="1"/>
    <col min="8459" max="8704" width="8.85546875" style="90"/>
    <col min="8705" max="8705" width="43.140625" style="90" customWidth="1"/>
    <col min="8706" max="8707" width="12" style="90" customWidth="1"/>
    <col min="8708" max="8708" width="13.7109375" style="90" customWidth="1"/>
    <col min="8709" max="8710" width="12" style="90" customWidth="1"/>
    <col min="8711" max="8711" width="13.7109375" style="90" customWidth="1"/>
    <col min="8712" max="8712" width="8.85546875" style="90"/>
    <col min="8713" max="8713" width="11.85546875" style="90" customWidth="1"/>
    <col min="8714" max="8714" width="9.28515625" style="90" bestFit="1" customWidth="1"/>
    <col min="8715" max="8960" width="8.85546875" style="90"/>
    <col min="8961" max="8961" width="43.140625" style="90" customWidth="1"/>
    <col min="8962" max="8963" width="12" style="90" customWidth="1"/>
    <col min="8964" max="8964" width="13.7109375" style="90" customWidth="1"/>
    <col min="8965" max="8966" width="12" style="90" customWidth="1"/>
    <col min="8967" max="8967" width="13.7109375" style="90" customWidth="1"/>
    <col min="8968" max="8968" width="8.85546875" style="90"/>
    <col min="8969" max="8969" width="11.85546875" style="90" customWidth="1"/>
    <col min="8970" max="8970" width="9.28515625" style="90" bestFit="1" customWidth="1"/>
    <col min="8971" max="9216" width="8.85546875" style="90"/>
    <col min="9217" max="9217" width="43.140625" style="90" customWidth="1"/>
    <col min="9218" max="9219" width="12" style="90" customWidth="1"/>
    <col min="9220" max="9220" width="13.7109375" style="90" customWidth="1"/>
    <col min="9221" max="9222" width="12" style="90" customWidth="1"/>
    <col min="9223" max="9223" width="13.7109375" style="90" customWidth="1"/>
    <col min="9224" max="9224" width="8.85546875" style="90"/>
    <col min="9225" max="9225" width="11.85546875" style="90" customWidth="1"/>
    <col min="9226" max="9226" width="9.28515625" style="90" bestFit="1" customWidth="1"/>
    <col min="9227" max="9472" width="8.85546875" style="90"/>
    <col min="9473" max="9473" width="43.140625" style="90" customWidth="1"/>
    <col min="9474" max="9475" width="12" style="90" customWidth="1"/>
    <col min="9476" max="9476" width="13.7109375" style="90" customWidth="1"/>
    <col min="9477" max="9478" width="12" style="90" customWidth="1"/>
    <col min="9479" max="9479" width="13.7109375" style="90" customWidth="1"/>
    <col min="9480" max="9480" width="8.85546875" style="90"/>
    <col min="9481" max="9481" width="11.85546875" style="90" customWidth="1"/>
    <col min="9482" max="9482" width="9.28515625" style="90" bestFit="1" customWidth="1"/>
    <col min="9483" max="9728" width="8.85546875" style="90"/>
    <col min="9729" max="9729" width="43.140625" style="90" customWidth="1"/>
    <col min="9730" max="9731" width="12" style="90" customWidth="1"/>
    <col min="9732" max="9732" width="13.7109375" style="90" customWidth="1"/>
    <col min="9733" max="9734" width="12" style="90" customWidth="1"/>
    <col min="9735" max="9735" width="13.7109375" style="90" customWidth="1"/>
    <col min="9736" max="9736" width="8.85546875" style="90"/>
    <col min="9737" max="9737" width="11.85546875" style="90" customWidth="1"/>
    <col min="9738" max="9738" width="9.28515625" style="90" bestFit="1" customWidth="1"/>
    <col min="9739" max="9984" width="8.85546875" style="90"/>
    <col min="9985" max="9985" width="43.140625" style="90" customWidth="1"/>
    <col min="9986" max="9987" width="12" style="90" customWidth="1"/>
    <col min="9988" max="9988" width="13.7109375" style="90" customWidth="1"/>
    <col min="9989" max="9990" width="12" style="90" customWidth="1"/>
    <col min="9991" max="9991" width="13.7109375" style="90" customWidth="1"/>
    <col min="9992" max="9992" width="8.85546875" style="90"/>
    <col min="9993" max="9993" width="11.85546875" style="90" customWidth="1"/>
    <col min="9994" max="9994" width="9.28515625" style="90" bestFit="1" customWidth="1"/>
    <col min="9995" max="10240" width="8.85546875" style="90"/>
    <col min="10241" max="10241" width="43.140625" style="90" customWidth="1"/>
    <col min="10242" max="10243" width="12" style="90" customWidth="1"/>
    <col min="10244" max="10244" width="13.7109375" style="90" customWidth="1"/>
    <col min="10245" max="10246" width="12" style="90" customWidth="1"/>
    <col min="10247" max="10247" width="13.7109375" style="90" customWidth="1"/>
    <col min="10248" max="10248" width="8.85546875" style="90"/>
    <col min="10249" max="10249" width="11.85546875" style="90" customWidth="1"/>
    <col min="10250" max="10250" width="9.28515625" style="90" bestFit="1" customWidth="1"/>
    <col min="10251" max="10496" width="8.85546875" style="90"/>
    <col min="10497" max="10497" width="43.140625" style="90" customWidth="1"/>
    <col min="10498" max="10499" width="12" style="90" customWidth="1"/>
    <col min="10500" max="10500" width="13.7109375" style="90" customWidth="1"/>
    <col min="10501" max="10502" width="12" style="90" customWidth="1"/>
    <col min="10503" max="10503" width="13.7109375" style="90" customWidth="1"/>
    <col min="10504" max="10504" width="8.85546875" style="90"/>
    <col min="10505" max="10505" width="11.85546875" style="90" customWidth="1"/>
    <col min="10506" max="10506" width="9.28515625" style="90" bestFit="1" customWidth="1"/>
    <col min="10507" max="10752" width="8.85546875" style="90"/>
    <col min="10753" max="10753" width="43.140625" style="90" customWidth="1"/>
    <col min="10754" max="10755" width="12" style="90" customWidth="1"/>
    <col min="10756" max="10756" width="13.7109375" style="90" customWidth="1"/>
    <col min="10757" max="10758" width="12" style="90" customWidth="1"/>
    <col min="10759" max="10759" width="13.7109375" style="90" customWidth="1"/>
    <col min="10760" max="10760" width="8.85546875" style="90"/>
    <col min="10761" max="10761" width="11.85546875" style="90" customWidth="1"/>
    <col min="10762" max="10762" width="9.28515625" style="90" bestFit="1" customWidth="1"/>
    <col min="10763" max="11008" width="8.85546875" style="90"/>
    <col min="11009" max="11009" width="43.140625" style="90" customWidth="1"/>
    <col min="11010" max="11011" width="12" style="90" customWidth="1"/>
    <col min="11012" max="11012" width="13.7109375" style="90" customWidth="1"/>
    <col min="11013" max="11014" width="12" style="90" customWidth="1"/>
    <col min="11015" max="11015" width="13.7109375" style="90" customWidth="1"/>
    <col min="11016" max="11016" width="8.85546875" style="90"/>
    <col min="11017" max="11017" width="11.85546875" style="90" customWidth="1"/>
    <col min="11018" max="11018" width="9.28515625" style="90" bestFit="1" customWidth="1"/>
    <col min="11019" max="11264" width="8.85546875" style="90"/>
    <col min="11265" max="11265" width="43.140625" style="90" customWidth="1"/>
    <col min="11266" max="11267" width="12" style="90" customWidth="1"/>
    <col min="11268" max="11268" width="13.7109375" style="90" customWidth="1"/>
    <col min="11269" max="11270" width="12" style="90" customWidth="1"/>
    <col min="11271" max="11271" width="13.7109375" style="90" customWidth="1"/>
    <col min="11272" max="11272" width="8.85546875" style="90"/>
    <col min="11273" max="11273" width="11.85546875" style="90" customWidth="1"/>
    <col min="11274" max="11274" width="9.28515625" style="90" bestFit="1" customWidth="1"/>
    <col min="11275" max="11520" width="8.85546875" style="90"/>
    <col min="11521" max="11521" width="43.140625" style="90" customWidth="1"/>
    <col min="11522" max="11523" width="12" style="90" customWidth="1"/>
    <col min="11524" max="11524" width="13.7109375" style="90" customWidth="1"/>
    <col min="11525" max="11526" width="12" style="90" customWidth="1"/>
    <col min="11527" max="11527" width="13.7109375" style="90" customWidth="1"/>
    <col min="11528" max="11528" width="8.85546875" style="90"/>
    <col min="11529" max="11529" width="11.85546875" style="90" customWidth="1"/>
    <col min="11530" max="11530" width="9.28515625" style="90" bestFit="1" customWidth="1"/>
    <col min="11531" max="11776" width="8.85546875" style="90"/>
    <col min="11777" max="11777" width="43.140625" style="90" customWidth="1"/>
    <col min="11778" max="11779" width="12" style="90" customWidth="1"/>
    <col min="11780" max="11780" width="13.7109375" style="90" customWidth="1"/>
    <col min="11781" max="11782" width="12" style="90" customWidth="1"/>
    <col min="11783" max="11783" width="13.7109375" style="90" customWidth="1"/>
    <col min="11784" max="11784" width="8.85546875" style="90"/>
    <col min="11785" max="11785" width="11.85546875" style="90" customWidth="1"/>
    <col min="11786" max="11786" width="9.28515625" style="90" bestFit="1" customWidth="1"/>
    <col min="11787" max="12032" width="8.85546875" style="90"/>
    <col min="12033" max="12033" width="43.140625" style="90" customWidth="1"/>
    <col min="12034" max="12035" width="12" style="90" customWidth="1"/>
    <col min="12036" max="12036" width="13.7109375" style="90" customWidth="1"/>
    <col min="12037" max="12038" width="12" style="90" customWidth="1"/>
    <col min="12039" max="12039" width="13.7109375" style="90" customWidth="1"/>
    <col min="12040" max="12040" width="8.85546875" style="90"/>
    <col min="12041" max="12041" width="11.85546875" style="90" customWidth="1"/>
    <col min="12042" max="12042" width="9.28515625" style="90" bestFit="1" customWidth="1"/>
    <col min="12043" max="12288" width="8.85546875" style="90"/>
    <col min="12289" max="12289" width="43.140625" style="90" customWidth="1"/>
    <col min="12290" max="12291" width="12" style="90" customWidth="1"/>
    <col min="12292" max="12292" width="13.7109375" style="90" customWidth="1"/>
    <col min="12293" max="12294" width="12" style="90" customWidth="1"/>
    <col min="12295" max="12295" width="13.7109375" style="90" customWidth="1"/>
    <col min="12296" max="12296" width="8.85546875" style="90"/>
    <col min="12297" max="12297" width="11.85546875" style="90" customWidth="1"/>
    <col min="12298" max="12298" width="9.28515625" style="90" bestFit="1" customWidth="1"/>
    <col min="12299" max="12544" width="8.85546875" style="90"/>
    <col min="12545" max="12545" width="43.140625" style="90" customWidth="1"/>
    <col min="12546" max="12547" width="12" style="90" customWidth="1"/>
    <col min="12548" max="12548" width="13.7109375" style="90" customWidth="1"/>
    <col min="12549" max="12550" width="12" style="90" customWidth="1"/>
    <col min="12551" max="12551" width="13.7109375" style="90" customWidth="1"/>
    <col min="12552" max="12552" width="8.85546875" style="90"/>
    <col min="12553" max="12553" width="11.85546875" style="90" customWidth="1"/>
    <col min="12554" max="12554" width="9.28515625" style="90" bestFit="1" customWidth="1"/>
    <col min="12555" max="12800" width="8.85546875" style="90"/>
    <col min="12801" max="12801" width="43.140625" style="90" customWidth="1"/>
    <col min="12802" max="12803" width="12" style="90" customWidth="1"/>
    <col min="12804" max="12804" width="13.7109375" style="90" customWidth="1"/>
    <col min="12805" max="12806" width="12" style="90" customWidth="1"/>
    <col min="12807" max="12807" width="13.7109375" style="90" customWidth="1"/>
    <col min="12808" max="12808" width="8.85546875" style="90"/>
    <col min="12809" max="12809" width="11.85546875" style="90" customWidth="1"/>
    <col min="12810" max="12810" width="9.28515625" style="90" bestFit="1" customWidth="1"/>
    <col min="12811" max="13056" width="8.85546875" style="90"/>
    <col min="13057" max="13057" width="43.140625" style="90" customWidth="1"/>
    <col min="13058" max="13059" width="12" style="90" customWidth="1"/>
    <col min="13060" max="13060" width="13.7109375" style="90" customWidth="1"/>
    <col min="13061" max="13062" width="12" style="90" customWidth="1"/>
    <col min="13063" max="13063" width="13.7109375" style="90" customWidth="1"/>
    <col min="13064" max="13064" width="8.85546875" style="90"/>
    <col min="13065" max="13065" width="11.85546875" style="90" customWidth="1"/>
    <col min="13066" max="13066" width="9.28515625" style="90" bestFit="1" customWidth="1"/>
    <col min="13067" max="13312" width="8.85546875" style="90"/>
    <col min="13313" max="13313" width="43.140625" style="90" customWidth="1"/>
    <col min="13314" max="13315" width="12" style="90" customWidth="1"/>
    <col min="13316" max="13316" width="13.7109375" style="90" customWidth="1"/>
    <col min="13317" max="13318" width="12" style="90" customWidth="1"/>
    <col min="13319" max="13319" width="13.7109375" style="90" customWidth="1"/>
    <col min="13320" max="13320" width="8.85546875" style="90"/>
    <col min="13321" max="13321" width="11.85546875" style="90" customWidth="1"/>
    <col min="13322" max="13322" width="9.28515625" style="90" bestFit="1" customWidth="1"/>
    <col min="13323" max="13568" width="8.85546875" style="90"/>
    <col min="13569" max="13569" width="43.140625" style="90" customWidth="1"/>
    <col min="13570" max="13571" width="12" style="90" customWidth="1"/>
    <col min="13572" max="13572" width="13.7109375" style="90" customWidth="1"/>
    <col min="13573" max="13574" width="12" style="90" customWidth="1"/>
    <col min="13575" max="13575" width="13.7109375" style="90" customWidth="1"/>
    <col min="13576" max="13576" width="8.85546875" style="90"/>
    <col min="13577" max="13577" width="11.85546875" style="90" customWidth="1"/>
    <col min="13578" max="13578" width="9.28515625" style="90" bestFit="1" customWidth="1"/>
    <col min="13579" max="13824" width="8.85546875" style="90"/>
    <col min="13825" max="13825" width="43.140625" style="90" customWidth="1"/>
    <col min="13826" max="13827" width="12" style="90" customWidth="1"/>
    <col min="13828" max="13828" width="13.7109375" style="90" customWidth="1"/>
    <col min="13829" max="13830" width="12" style="90" customWidth="1"/>
    <col min="13831" max="13831" width="13.7109375" style="90" customWidth="1"/>
    <col min="13832" max="13832" width="8.85546875" style="90"/>
    <col min="13833" max="13833" width="11.85546875" style="90" customWidth="1"/>
    <col min="13834" max="13834" width="9.28515625" style="90" bestFit="1" customWidth="1"/>
    <col min="13835" max="14080" width="8.85546875" style="90"/>
    <col min="14081" max="14081" width="43.140625" style="90" customWidth="1"/>
    <col min="14082" max="14083" width="12" style="90" customWidth="1"/>
    <col min="14084" max="14084" width="13.7109375" style="90" customWidth="1"/>
    <col min="14085" max="14086" width="12" style="90" customWidth="1"/>
    <col min="14087" max="14087" width="13.7109375" style="90" customWidth="1"/>
    <col min="14088" max="14088" width="8.85546875" style="90"/>
    <col min="14089" max="14089" width="11.85546875" style="90" customWidth="1"/>
    <col min="14090" max="14090" width="9.28515625" style="90" bestFit="1" customWidth="1"/>
    <col min="14091" max="14336" width="8.85546875" style="90"/>
    <col min="14337" max="14337" width="43.140625" style="90" customWidth="1"/>
    <col min="14338" max="14339" width="12" style="90" customWidth="1"/>
    <col min="14340" max="14340" width="13.7109375" style="90" customWidth="1"/>
    <col min="14341" max="14342" width="12" style="90" customWidth="1"/>
    <col min="14343" max="14343" width="13.7109375" style="90" customWidth="1"/>
    <col min="14344" max="14344" width="8.85546875" style="90"/>
    <col min="14345" max="14345" width="11.85546875" style="90" customWidth="1"/>
    <col min="14346" max="14346" width="9.28515625" style="90" bestFit="1" customWidth="1"/>
    <col min="14347" max="14592" width="8.85546875" style="90"/>
    <col min="14593" max="14593" width="43.140625" style="90" customWidth="1"/>
    <col min="14594" max="14595" width="12" style="90" customWidth="1"/>
    <col min="14596" max="14596" width="13.7109375" style="90" customWidth="1"/>
    <col min="14597" max="14598" width="12" style="90" customWidth="1"/>
    <col min="14599" max="14599" width="13.7109375" style="90" customWidth="1"/>
    <col min="14600" max="14600" width="8.85546875" style="90"/>
    <col min="14601" max="14601" width="11.85546875" style="90" customWidth="1"/>
    <col min="14602" max="14602" width="9.28515625" style="90" bestFit="1" customWidth="1"/>
    <col min="14603" max="14848" width="8.85546875" style="90"/>
    <col min="14849" max="14849" width="43.140625" style="90" customWidth="1"/>
    <col min="14850" max="14851" width="12" style="90" customWidth="1"/>
    <col min="14852" max="14852" width="13.7109375" style="90" customWidth="1"/>
    <col min="14853" max="14854" width="12" style="90" customWidth="1"/>
    <col min="14855" max="14855" width="13.7109375" style="90" customWidth="1"/>
    <col min="14856" max="14856" width="8.85546875" style="90"/>
    <col min="14857" max="14857" width="11.85546875" style="90" customWidth="1"/>
    <col min="14858" max="14858" width="9.28515625" style="90" bestFit="1" customWidth="1"/>
    <col min="14859" max="15104" width="8.85546875" style="90"/>
    <col min="15105" max="15105" width="43.140625" style="90" customWidth="1"/>
    <col min="15106" max="15107" width="12" style="90" customWidth="1"/>
    <col min="15108" max="15108" width="13.7109375" style="90" customWidth="1"/>
    <col min="15109" max="15110" width="12" style="90" customWidth="1"/>
    <col min="15111" max="15111" width="13.7109375" style="90" customWidth="1"/>
    <col min="15112" max="15112" width="8.85546875" style="90"/>
    <col min="15113" max="15113" width="11.85546875" style="90" customWidth="1"/>
    <col min="15114" max="15114" width="9.28515625" style="90" bestFit="1" customWidth="1"/>
    <col min="15115" max="15360" width="8.85546875" style="90"/>
    <col min="15361" max="15361" width="43.140625" style="90" customWidth="1"/>
    <col min="15362" max="15363" width="12" style="90" customWidth="1"/>
    <col min="15364" max="15364" width="13.7109375" style="90" customWidth="1"/>
    <col min="15365" max="15366" width="12" style="90" customWidth="1"/>
    <col min="15367" max="15367" width="13.7109375" style="90" customWidth="1"/>
    <col min="15368" max="15368" width="8.85546875" style="90"/>
    <col min="15369" max="15369" width="11.85546875" style="90" customWidth="1"/>
    <col min="15370" max="15370" width="9.28515625" style="90" bestFit="1" customWidth="1"/>
    <col min="15371" max="15616" width="8.85546875" style="90"/>
    <col min="15617" max="15617" width="43.140625" style="90" customWidth="1"/>
    <col min="15618" max="15619" width="12" style="90" customWidth="1"/>
    <col min="15620" max="15620" width="13.7109375" style="90" customWidth="1"/>
    <col min="15621" max="15622" width="12" style="90" customWidth="1"/>
    <col min="15623" max="15623" width="13.7109375" style="90" customWidth="1"/>
    <col min="15624" max="15624" width="8.85546875" style="90"/>
    <col min="15625" max="15625" width="11.85546875" style="90" customWidth="1"/>
    <col min="15626" max="15626" width="9.28515625" style="90" bestFit="1" customWidth="1"/>
    <col min="15627" max="15872" width="8.85546875" style="90"/>
    <col min="15873" max="15873" width="43.140625" style="90" customWidth="1"/>
    <col min="15874" max="15875" width="12" style="90" customWidth="1"/>
    <col min="15876" max="15876" width="13.7109375" style="90" customWidth="1"/>
    <col min="15877" max="15878" width="12" style="90" customWidth="1"/>
    <col min="15879" max="15879" width="13.7109375" style="90" customWidth="1"/>
    <col min="15880" max="15880" width="8.85546875" style="90"/>
    <col min="15881" max="15881" width="11.85546875" style="90" customWidth="1"/>
    <col min="15882" max="15882" width="9.28515625" style="90" bestFit="1" customWidth="1"/>
    <col min="15883" max="16128" width="8.85546875" style="90"/>
    <col min="16129" max="16129" width="43.140625" style="90" customWidth="1"/>
    <col min="16130" max="16131" width="12" style="90" customWidth="1"/>
    <col min="16132" max="16132" width="13.7109375" style="90" customWidth="1"/>
    <col min="16133" max="16134" width="12" style="90" customWidth="1"/>
    <col min="16135" max="16135" width="13.7109375" style="90" customWidth="1"/>
    <col min="16136" max="16136" width="8.85546875" style="90"/>
    <col min="16137" max="16137" width="11.85546875" style="90" customWidth="1"/>
    <col min="16138" max="16138" width="9.28515625" style="90" bestFit="1" customWidth="1"/>
    <col min="16139" max="16384" width="8.85546875" style="90"/>
  </cols>
  <sheetData>
    <row r="1" spans="1:15" s="73" customFormat="1" ht="22.5" customHeight="1" x14ac:dyDescent="0.3">
      <c r="A1" s="379" t="s">
        <v>87</v>
      </c>
      <c r="B1" s="379"/>
      <c r="C1" s="379"/>
      <c r="D1" s="379"/>
      <c r="E1" s="379"/>
      <c r="F1" s="379"/>
      <c r="G1" s="379"/>
      <c r="I1" s="109"/>
    </row>
    <row r="2" spans="1:15" s="73" customFormat="1" ht="22.5" customHeight="1" x14ac:dyDescent="0.3">
      <c r="A2" s="401" t="s">
        <v>91</v>
      </c>
      <c r="B2" s="401"/>
      <c r="C2" s="401"/>
      <c r="D2" s="401"/>
      <c r="E2" s="401"/>
      <c r="F2" s="401"/>
      <c r="G2" s="401"/>
      <c r="I2" s="109"/>
    </row>
    <row r="3" spans="1:15" s="76" customFormat="1" ht="18.75" customHeight="1" x14ac:dyDescent="0.3">
      <c r="A3" s="246" t="s">
        <v>212</v>
      </c>
      <c r="B3" s="74"/>
      <c r="C3" s="74"/>
      <c r="D3" s="74"/>
      <c r="E3" s="74"/>
      <c r="F3" s="74"/>
      <c r="G3" s="60" t="s">
        <v>23</v>
      </c>
      <c r="I3" s="110"/>
    </row>
    <row r="4" spans="1:15" s="76" customFormat="1" ht="57.75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15" s="100" customFormat="1" ht="31.5" customHeight="1" x14ac:dyDescent="0.3">
      <c r="A5" s="111" t="s">
        <v>92</v>
      </c>
      <c r="B5" s="116">
        <f>SUM(B6:B29)</f>
        <v>1086</v>
      </c>
      <c r="C5" s="116">
        <f>SUM(C6:C29)</f>
        <v>304</v>
      </c>
      <c r="D5" s="178">
        <f>ROUND(C5/B5*100,1)</f>
        <v>28</v>
      </c>
      <c r="E5" s="116">
        <f>SUM(E6:E29)</f>
        <v>814</v>
      </c>
      <c r="F5" s="116">
        <f>SUM(F6:F29)</f>
        <v>252</v>
      </c>
      <c r="G5" s="178">
        <f>ROUND(F5/E5*100,1)</f>
        <v>31</v>
      </c>
      <c r="I5" s="110"/>
      <c r="J5" s="117"/>
      <c r="K5" s="117"/>
      <c r="L5" s="118"/>
      <c r="M5" s="118"/>
      <c r="N5" s="118"/>
      <c r="O5" s="118"/>
    </row>
    <row r="6" spans="1:15" ht="31.15" customHeight="1" x14ac:dyDescent="0.2">
      <c r="A6" s="85" t="s">
        <v>62</v>
      </c>
      <c r="B6" s="327">
        <f>'[10]11'!C6</f>
        <v>395</v>
      </c>
      <c r="C6" s="87">
        <f>[13]Шаблон!$I11</f>
        <v>121</v>
      </c>
      <c r="D6" s="178">
        <f t="shared" ref="D6:D29" si="0">ROUND(C6/B6*100,1)</f>
        <v>30.6</v>
      </c>
      <c r="E6" s="327">
        <f>'[10]11'!F6</f>
        <v>321</v>
      </c>
      <c r="F6" s="87">
        <f>[13]Шаблон!$AM11</f>
        <v>105</v>
      </c>
      <c r="G6" s="178">
        <f t="shared" ref="G6:G29" si="1">ROUND(F6/E6*100,1)</f>
        <v>32.700000000000003</v>
      </c>
      <c r="H6" s="89"/>
      <c r="I6" s="97"/>
      <c r="J6" s="97"/>
      <c r="K6" s="97"/>
      <c r="L6" s="97"/>
      <c r="M6" s="97"/>
      <c r="N6" s="97"/>
    </row>
    <row r="7" spans="1:15" ht="31.15" customHeight="1" x14ac:dyDescent="0.2">
      <c r="A7" s="85" t="s">
        <v>63</v>
      </c>
      <c r="B7" s="327">
        <f>'[10]11'!C7</f>
        <v>36</v>
      </c>
      <c r="C7" s="87">
        <f>[13]Шаблон!$I12</f>
        <v>9</v>
      </c>
      <c r="D7" s="178">
        <f t="shared" si="0"/>
        <v>25</v>
      </c>
      <c r="E7" s="327">
        <f>'[10]11'!F7</f>
        <v>29</v>
      </c>
      <c r="F7" s="87">
        <f>[13]Шаблон!$AM12</f>
        <v>7</v>
      </c>
      <c r="G7" s="178">
        <f t="shared" si="1"/>
        <v>24.1</v>
      </c>
      <c r="H7" s="89"/>
      <c r="I7" s="97"/>
      <c r="J7" s="97"/>
      <c r="K7" s="97"/>
      <c r="L7" s="97"/>
      <c r="M7" s="97"/>
      <c r="N7" s="97"/>
    </row>
    <row r="8" spans="1:15" s="93" customFormat="1" ht="31.15" customHeight="1" x14ac:dyDescent="0.2">
      <c r="A8" s="85" t="s">
        <v>64</v>
      </c>
      <c r="B8" s="327">
        <f>'[10]11'!C8</f>
        <v>6</v>
      </c>
      <c r="C8" s="87">
        <f>[13]Шаблон!$I13</f>
        <v>5</v>
      </c>
      <c r="D8" s="178">
        <f t="shared" si="0"/>
        <v>83.3</v>
      </c>
      <c r="E8" s="327">
        <f>'[10]11'!F8</f>
        <v>3</v>
      </c>
      <c r="F8" s="87">
        <f>[13]Шаблон!$AM13</f>
        <v>3</v>
      </c>
      <c r="G8" s="178">
        <f t="shared" si="1"/>
        <v>100</v>
      </c>
      <c r="H8" s="89"/>
      <c r="I8" s="90"/>
      <c r="J8" s="91"/>
    </row>
    <row r="9" spans="1:15" ht="31.15" customHeight="1" x14ac:dyDescent="0.2">
      <c r="A9" s="85" t="s">
        <v>65</v>
      </c>
      <c r="B9" s="327">
        <f>'[10]11'!C9</f>
        <v>44</v>
      </c>
      <c r="C9" s="87">
        <f>[13]Шаблон!$I14</f>
        <v>14</v>
      </c>
      <c r="D9" s="178">
        <f t="shared" si="0"/>
        <v>31.8</v>
      </c>
      <c r="E9" s="327">
        <f>'[10]11'!F9</f>
        <v>36</v>
      </c>
      <c r="F9" s="87">
        <f>[13]Шаблон!$AM14</f>
        <v>10</v>
      </c>
      <c r="G9" s="178">
        <f t="shared" si="1"/>
        <v>27.8</v>
      </c>
      <c r="H9" s="89"/>
      <c r="I9" s="90"/>
      <c r="J9" s="91"/>
      <c r="L9" s="98"/>
    </row>
    <row r="10" spans="1:15" ht="31.15" customHeight="1" x14ac:dyDescent="0.2">
      <c r="A10" s="85" t="s">
        <v>66</v>
      </c>
      <c r="B10" s="327">
        <f>'[10]11'!C10</f>
        <v>48</v>
      </c>
      <c r="C10" s="87">
        <f>[13]Шаблон!$I15</f>
        <v>26</v>
      </c>
      <c r="D10" s="178">
        <f t="shared" si="0"/>
        <v>54.2</v>
      </c>
      <c r="E10" s="327">
        <f>'[10]11'!F10</f>
        <v>36</v>
      </c>
      <c r="F10" s="87">
        <f>[13]Шаблон!$AM15</f>
        <v>18</v>
      </c>
      <c r="G10" s="178">
        <f t="shared" si="1"/>
        <v>50</v>
      </c>
      <c r="H10" s="89"/>
      <c r="I10" s="90"/>
      <c r="J10" s="91"/>
    </row>
    <row r="11" spans="1:15" ht="31.5" x14ac:dyDescent="0.2">
      <c r="A11" s="85" t="s">
        <v>67</v>
      </c>
      <c r="B11" s="327">
        <f>'[10]11'!C11</f>
        <v>28</v>
      </c>
      <c r="C11" s="87">
        <f>[13]Шаблон!$I16</f>
        <v>23</v>
      </c>
      <c r="D11" s="178">
        <f t="shared" si="0"/>
        <v>82.1</v>
      </c>
      <c r="E11" s="327">
        <f>'[10]11'!F11</f>
        <v>22</v>
      </c>
      <c r="F11" s="87">
        <f>[13]Шаблон!$AM16</f>
        <v>18</v>
      </c>
      <c r="G11" s="178">
        <f t="shared" si="1"/>
        <v>81.8</v>
      </c>
      <c r="H11" s="89"/>
      <c r="I11" s="90"/>
      <c r="J11" s="91"/>
    </row>
    <row r="12" spans="1:15" ht="63" x14ac:dyDescent="0.2">
      <c r="A12" s="85" t="s">
        <v>68</v>
      </c>
      <c r="B12" s="327">
        <f>'[10]11'!C12</f>
        <v>138</v>
      </c>
      <c r="C12" s="87">
        <f>[13]Шаблон!$I17</f>
        <v>30</v>
      </c>
      <c r="D12" s="178">
        <f t="shared" si="0"/>
        <v>21.7</v>
      </c>
      <c r="E12" s="327">
        <f>'[10]11'!F12</f>
        <v>100</v>
      </c>
      <c r="F12" s="87">
        <f>[13]Шаблон!$AM17</f>
        <v>27</v>
      </c>
      <c r="G12" s="178">
        <f t="shared" si="1"/>
        <v>27</v>
      </c>
      <c r="H12" s="89"/>
      <c r="I12" s="90"/>
      <c r="J12" s="91"/>
    </row>
    <row r="13" spans="1:15" ht="31.15" customHeight="1" x14ac:dyDescent="0.2">
      <c r="A13" s="85" t="s">
        <v>69</v>
      </c>
      <c r="B13" s="327">
        <f>'[10]11'!C13</f>
        <v>10</v>
      </c>
      <c r="C13" s="87">
        <f>[13]Шаблон!$I18</f>
        <v>4</v>
      </c>
      <c r="D13" s="178">
        <f t="shared" si="0"/>
        <v>40</v>
      </c>
      <c r="E13" s="327">
        <f>'[10]11'!F13</f>
        <v>7</v>
      </c>
      <c r="F13" s="87">
        <f>[13]Шаблон!$AM18</f>
        <v>4</v>
      </c>
      <c r="G13" s="178">
        <f t="shared" si="1"/>
        <v>57.1</v>
      </c>
      <c r="H13" s="89"/>
      <c r="I13" s="90"/>
      <c r="J13" s="91"/>
    </row>
    <row r="14" spans="1:15" ht="31.5" x14ac:dyDescent="0.2">
      <c r="A14" s="85" t="s">
        <v>70</v>
      </c>
      <c r="B14" s="327">
        <f>'[10]11'!C14</f>
        <v>17</v>
      </c>
      <c r="C14" s="87">
        <f>[13]Шаблон!$I19</f>
        <v>1</v>
      </c>
      <c r="D14" s="178">
        <f t="shared" si="0"/>
        <v>5.9</v>
      </c>
      <c r="E14" s="327">
        <f>'[10]11'!F14</f>
        <v>14</v>
      </c>
      <c r="F14" s="87">
        <f>[13]Шаблон!$AM19</f>
        <v>1</v>
      </c>
      <c r="G14" s="178">
        <f t="shared" si="1"/>
        <v>7.1</v>
      </c>
      <c r="H14" s="89"/>
      <c r="I14" s="90"/>
      <c r="J14" s="91"/>
    </row>
    <row r="15" spans="1:15" ht="31.5" x14ac:dyDescent="0.2">
      <c r="A15" s="85" t="s">
        <v>71</v>
      </c>
      <c r="B15" s="327">
        <f>'[10]11'!C15</f>
        <v>3</v>
      </c>
      <c r="C15" s="87">
        <f>[13]Шаблон!$I20</f>
        <v>3</v>
      </c>
      <c r="D15" s="178">
        <f t="shared" si="0"/>
        <v>100</v>
      </c>
      <c r="E15" s="327">
        <f>'[10]11'!F15</f>
        <v>3</v>
      </c>
      <c r="F15" s="87">
        <f>[13]Шаблон!$AM20</f>
        <v>3</v>
      </c>
      <c r="G15" s="178">
        <f t="shared" si="1"/>
        <v>100</v>
      </c>
      <c r="H15" s="89"/>
      <c r="I15" s="90"/>
      <c r="J15" s="91"/>
    </row>
    <row r="16" spans="1:15" ht="31.5" x14ac:dyDescent="0.2">
      <c r="A16" s="85" t="s">
        <v>72</v>
      </c>
      <c r="B16" s="327">
        <f>'[10]11'!C16</f>
        <v>28</v>
      </c>
      <c r="C16" s="87">
        <f>[13]Шаблон!$I21</f>
        <v>2</v>
      </c>
      <c r="D16" s="178">
        <f t="shared" si="0"/>
        <v>7.1</v>
      </c>
      <c r="E16" s="327">
        <f>'[10]11'!F16</f>
        <v>20</v>
      </c>
      <c r="F16" s="87">
        <f>[13]Шаблон!$AM21</f>
        <v>2</v>
      </c>
      <c r="G16" s="178">
        <f t="shared" si="1"/>
        <v>10</v>
      </c>
      <c r="H16" s="89"/>
      <c r="I16" s="90"/>
      <c r="J16" s="91"/>
    </row>
    <row r="17" spans="1:10" ht="47.25" x14ac:dyDescent="0.2">
      <c r="A17" s="85" t="s">
        <v>73</v>
      </c>
      <c r="B17" s="327">
        <f>'[10]11'!C17</f>
        <v>3</v>
      </c>
      <c r="C17" s="87">
        <f>[13]Шаблон!$I22</f>
        <v>3</v>
      </c>
      <c r="D17" s="178">
        <f t="shared" si="0"/>
        <v>100</v>
      </c>
      <c r="E17" s="327">
        <f>'[10]11'!F17</f>
        <v>3</v>
      </c>
      <c r="F17" s="87">
        <f>[13]Шаблон!$AM22</f>
        <v>2</v>
      </c>
      <c r="G17" s="178">
        <f t="shared" si="1"/>
        <v>66.7</v>
      </c>
      <c r="H17" s="89"/>
      <c r="I17" s="90"/>
      <c r="J17" s="91"/>
    </row>
    <row r="18" spans="1:10" ht="31.5" x14ac:dyDescent="0.2">
      <c r="A18" s="85" t="s">
        <v>74</v>
      </c>
      <c r="B18" s="327">
        <f>'[10]11'!C18</f>
        <v>34</v>
      </c>
      <c r="C18" s="87">
        <f>[13]Шаблон!$I23</f>
        <v>6</v>
      </c>
      <c r="D18" s="178">
        <f t="shared" si="0"/>
        <v>17.600000000000001</v>
      </c>
      <c r="E18" s="327">
        <f>'[10]11'!F18</f>
        <v>22</v>
      </c>
      <c r="F18" s="87">
        <f>[13]Шаблон!$AM23</f>
        <v>6</v>
      </c>
      <c r="G18" s="178">
        <f t="shared" si="1"/>
        <v>27.3</v>
      </c>
      <c r="H18" s="89"/>
      <c r="I18" s="90"/>
      <c r="J18" s="91"/>
    </row>
    <row r="19" spans="1:10" ht="31.5" x14ac:dyDescent="0.2">
      <c r="A19" s="85" t="s">
        <v>75</v>
      </c>
      <c r="B19" s="327">
        <f>'[10]11'!C19</f>
        <v>82</v>
      </c>
      <c r="C19" s="87">
        <f>[13]Шаблон!$I24</f>
        <v>5</v>
      </c>
      <c r="D19" s="178">
        <f t="shared" si="0"/>
        <v>6.1</v>
      </c>
      <c r="E19" s="327">
        <f>'[10]11'!F19</f>
        <v>58</v>
      </c>
      <c r="F19" s="87">
        <f>[13]Шаблон!$AM24</f>
        <v>5</v>
      </c>
      <c r="G19" s="178">
        <f t="shared" si="1"/>
        <v>8.6</v>
      </c>
      <c r="H19" s="89"/>
      <c r="I19" s="90"/>
      <c r="J19" s="91"/>
    </row>
    <row r="20" spans="1:10" ht="31.15" customHeight="1" x14ac:dyDescent="0.2">
      <c r="A20" s="85" t="s">
        <v>76</v>
      </c>
      <c r="B20" s="327">
        <f>'[10]11'!C20</f>
        <v>8</v>
      </c>
      <c r="C20" s="87">
        <f>[13]Шаблон!$I25</f>
        <v>1</v>
      </c>
      <c r="D20" s="178">
        <f t="shared" si="0"/>
        <v>12.5</v>
      </c>
      <c r="E20" s="327">
        <f>'[10]11'!F20</f>
        <v>5</v>
      </c>
      <c r="F20" s="87">
        <f>[13]Шаблон!$AM25</f>
        <v>1</v>
      </c>
      <c r="G20" s="178">
        <f t="shared" si="1"/>
        <v>20</v>
      </c>
      <c r="H20" s="89"/>
      <c r="I20" s="90"/>
      <c r="J20" s="91"/>
    </row>
    <row r="21" spans="1:10" ht="31.5" x14ac:dyDescent="0.2">
      <c r="A21" s="85" t="s">
        <v>77</v>
      </c>
      <c r="B21" s="327">
        <f>'[10]11'!C21</f>
        <v>45</v>
      </c>
      <c r="C21" s="87">
        <f>[13]Шаблон!$I26</f>
        <v>11</v>
      </c>
      <c r="D21" s="178">
        <f t="shared" si="0"/>
        <v>24.4</v>
      </c>
      <c r="E21" s="327">
        <f>'[10]11'!F21</f>
        <v>33</v>
      </c>
      <c r="F21" s="87">
        <f>[13]Шаблон!$AM26</f>
        <v>8</v>
      </c>
      <c r="G21" s="178">
        <f t="shared" si="1"/>
        <v>24.2</v>
      </c>
      <c r="H21" s="89"/>
      <c r="I21" s="90"/>
      <c r="J21" s="91"/>
    </row>
    <row r="22" spans="1:10" ht="31.5" x14ac:dyDescent="0.2">
      <c r="A22" s="85" t="s">
        <v>78</v>
      </c>
      <c r="B22" s="327">
        <f>'[10]11'!C22</f>
        <v>9</v>
      </c>
      <c r="C22" s="87">
        <f>[13]Шаблон!$I27</f>
        <v>1</v>
      </c>
      <c r="D22" s="178">
        <f t="shared" si="0"/>
        <v>11.1</v>
      </c>
      <c r="E22" s="327">
        <f>'[10]11'!F22</f>
        <v>6</v>
      </c>
      <c r="F22" s="87">
        <f>[13]Шаблон!$AM27</f>
        <v>1</v>
      </c>
      <c r="G22" s="178">
        <f t="shared" si="1"/>
        <v>16.7</v>
      </c>
      <c r="H22" s="89"/>
      <c r="I22" s="90"/>
      <c r="J22" s="94"/>
    </row>
    <row r="23" spans="1:10" ht="31.15" customHeight="1" x14ac:dyDescent="0.2">
      <c r="A23" s="85" t="s">
        <v>79</v>
      </c>
      <c r="B23" s="327">
        <f>'[10]11'!C23</f>
        <v>22</v>
      </c>
      <c r="C23" s="87">
        <f>[13]Шаблон!$I28</f>
        <v>6</v>
      </c>
      <c r="D23" s="178">
        <f t="shared" si="0"/>
        <v>27.3</v>
      </c>
      <c r="E23" s="327">
        <f>'[10]11'!F23</f>
        <v>18</v>
      </c>
      <c r="F23" s="87">
        <f>[13]Шаблон!$AM28</f>
        <v>5</v>
      </c>
      <c r="G23" s="178">
        <f t="shared" si="1"/>
        <v>27.8</v>
      </c>
      <c r="H23" s="89"/>
      <c r="I23" s="90"/>
      <c r="J23" s="94"/>
    </row>
    <row r="24" spans="1:10" ht="31.5" x14ac:dyDescent="0.2">
      <c r="A24" s="85" t="s">
        <v>80</v>
      </c>
      <c r="B24" s="327">
        <f>'[10]11'!C24</f>
        <v>23</v>
      </c>
      <c r="C24" s="87">
        <f>[13]Шаблон!$I29</f>
        <v>9</v>
      </c>
      <c r="D24" s="178">
        <f t="shared" si="0"/>
        <v>39.1</v>
      </c>
      <c r="E24" s="327">
        <f>'[10]11'!F24</f>
        <v>14</v>
      </c>
      <c r="F24" s="87">
        <f>[13]Шаблон!$AM29</f>
        <v>8</v>
      </c>
      <c r="G24" s="178">
        <f t="shared" si="1"/>
        <v>57.1</v>
      </c>
      <c r="H24" s="89"/>
      <c r="I24" s="90"/>
      <c r="J24" s="94"/>
    </row>
    <row r="25" spans="1:10" ht="31.5" x14ac:dyDescent="0.2">
      <c r="A25" s="85" t="s">
        <v>81</v>
      </c>
      <c r="B25" s="327">
        <f>'[10]11'!C25</f>
        <v>65</v>
      </c>
      <c r="C25" s="87">
        <f>[13]Шаблон!$I30</f>
        <v>14</v>
      </c>
      <c r="D25" s="178">
        <f t="shared" si="0"/>
        <v>21.5</v>
      </c>
      <c r="E25" s="327">
        <f>'[10]11'!F25</f>
        <v>36</v>
      </c>
      <c r="F25" s="87">
        <f>[13]Шаблон!$AM30</f>
        <v>9</v>
      </c>
      <c r="G25" s="178">
        <f t="shared" si="1"/>
        <v>25</v>
      </c>
      <c r="I25" s="90"/>
    </row>
    <row r="26" spans="1:10" ht="31.15" customHeight="1" x14ac:dyDescent="0.2">
      <c r="A26" s="85" t="s">
        <v>82</v>
      </c>
      <c r="B26" s="327">
        <f>'[10]11'!C26</f>
        <v>4</v>
      </c>
      <c r="C26" s="87">
        <f>[13]Шаблон!$I31</f>
        <v>0</v>
      </c>
      <c r="D26" s="178">
        <f t="shared" si="0"/>
        <v>0</v>
      </c>
      <c r="E26" s="327">
        <f>'[10]11'!F26</f>
        <v>1</v>
      </c>
      <c r="F26" s="87">
        <f>[13]Шаблон!$AM31</f>
        <v>0</v>
      </c>
      <c r="G26" s="178">
        <f t="shared" si="1"/>
        <v>0</v>
      </c>
      <c r="I26" s="90"/>
    </row>
    <row r="27" spans="1:10" ht="31.15" customHeight="1" x14ac:dyDescent="0.2">
      <c r="A27" s="85" t="s">
        <v>83</v>
      </c>
      <c r="B27" s="327">
        <f>'[10]11'!C27</f>
        <v>14</v>
      </c>
      <c r="C27" s="87">
        <f>[13]Шаблон!$I32</f>
        <v>1</v>
      </c>
      <c r="D27" s="178">
        <f t="shared" si="0"/>
        <v>7.1</v>
      </c>
      <c r="E27" s="327">
        <f>'[10]11'!F27</f>
        <v>9</v>
      </c>
      <c r="F27" s="87">
        <f>[13]Шаблон!$AM32</f>
        <v>1</v>
      </c>
      <c r="G27" s="178">
        <f t="shared" si="1"/>
        <v>11.1</v>
      </c>
      <c r="I27" s="90"/>
    </row>
    <row r="28" spans="1:10" ht="31.15" customHeight="1" x14ac:dyDescent="0.2">
      <c r="A28" s="85" t="s">
        <v>84</v>
      </c>
      <c r="B28" s="327">
        <f>'[10]11'!C28</f>
        <v>20</v>
      </c>
      <c r="C28" s="87">
        <f>[13]Шаблон!$I33</f>
        <v>5</v>
      </c>
      <c r="D28" s="178">
        <f t="shared" si="0"/>
        <v>25</v>
      </c>
      <c r="E28" s="327">
        <f>'[10]11'!F28</f>
        <v>16</v>
      </c>
      <c r="F28" s="87">
        <f>[13]Шаблон!$AM33</f>
        <v>4</v>
      </c>
      <c r="G28" s="178">
        <f t="shared" si="1"/>
        <v>25</v>
      </c>
      <c r="I28" s="90"/>
    </row>
    <row r="29" spans="1:10" ht="31.15" customHeight="1" x14ac:dyDescent="0.2">
      <c r="A29" s="85" t="s">
        <v>85</v>
      </c>
      <c r="B29" s="327">
        <f>'[10]11'!C29</f>
        <v>4</v>
      </c>
      <c r="C29" s="87">
        <f>[13]Шаблон!$I34</f>
        <v>4</v>
      </c>
      <c r="D29" s="178">
        <f t="shared" si="0"/>
        <v>100</v>
      </c>
      <c r="E29" s="327">
        <f>'[10]11'!F29</f>
        <v>2</v>
      </c>
      <c r="F29" s="87">
        <f>[13]Шаблон!$AM34</f>
        <v>4</v>
      </c>
      <c r="G29" s="178">
        <f t="shared" si="1"/>
        <v>200</v>
      </c>
      <c r="I29" s="90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75" zoomScaleNormal="75" zoomScaleSheetLayoutView="70" workbookViewId="0">
      <selection activeCell="L7" sqref="L7"/>
    </sheetView>
  </sheetViews>
  <sheetFormatPr defaultColWidth="8.85546875" defaultRowHeight="12.75" x14ac:dyDescent="0.2"/>
  <cols>
    <col min="1" max="1" width="62.42578125" style="90" customWidth="1"/>
    <col min="2" max="2" width="11.85546875" style="169" customWidth="1"/>
    <col min="3" max="3" width="14.28515625" style="169" customWidth="1"/>
    <col min="4" max="4" width="12" style="169" customWidth="1"/>
    <col min="5" max="5" width="13.7109375" style="169" customWidth="1"/>
    <col min="6" max="6" width="12.140625" style="169" customWidth="1"/>
    <col min="7" max="7" width="13.7109375" style="169" customWidth="1"/>
    <col min="8" max="8" width="12.7109375" style="169" customWidth="1"/>
    <col min="9" max="9" width="14.7109375" style="169" customWidth="1"/>
    <col min="10" max="10" width="8.85546875" style="90"/>
    <col min="11" max="11" width="11.85546875" style="90" customWidth="1"/>
    <col min="12" max="12" width="12.140625" style="90" customWidth="1"/>
    <col min="13" max="256" width="8.85546875" style="90"/>
    <col min="257" max="257" width="37.140625" style="90" customWidth="1"/>
    <col min="258" max="259" width="10.5703125" style="90" customWidth="1"/>
    <col min="260" max="260" width="13" style="90" customWidth="1"/>
    <col min="261" max="262" width="10.28515625" style="90" customWidth="1"/>
    <col min="263" max="263" width="12.42578125" style="90" customWidth="1"/>
    <col min="264" max="265" width="8.85546875" style="90"/>
    <col min="266" max="266" width="7.85546875" style="90" customWidth="1"/>
    <col min="267" max="512" width="8.85546875" style="90"/>
    <col min="513" max="513" width="37.140625" style="90" customWidth="1"/>
    <col min="514" max="515" width="10.5703125" style="90" customWidth="1"/>
    <col min="516" max="516" width="13" style="90" customWidth="1"/>
    <col min="517" max="518" width="10.28515625" style="90" customWidth="1"/>
    <col min="519" max="519" width="12.42578125" style="90" customWidth="1"/>
    <col min="520" max="521" width="8.85546875" style="90"/>
    <col min="522" max="522" width="7.85546875" style="90" customWidth="1"/>
    <col min="523" max="768" width="8.85546875" style="90"/>
    <col min="769" max="769" width="37.140625" style="90" customWidth="1"/>
    <col min="770" max="771" width="10.5703125" style="90" customWidth="1"/>
    <col min="772" max="772" width="13" style="90" customWidth="1"/>
    <col min="773" max="774" width="10.28515625" style="90" customWidth="1"/>
    <col min="775" max="775" width="12.42578125" style="90" customWidth="1"/>
    <col min="776" max="777" width="8.85546875" style="90"/>
    <col min="778" max="778" width="7.85546875" style="90" customWidth="1"/>
    <col min="779" max="1024" width="8.85546875" style="90"/>
    <col min="1025" max="1025" width="37.140625" style="90" customWidth="1"/>
    <col min="1026" max="1027" width="10.5703125" style="90" customWidth="1"/>
    <col min="1028" max="1028" width="13" style="90" customWidth="1"/>
    <col min="1029" max="1030" width="10.28515625" style="90" customWidth="1"/>
    <col min="1031" max="1031" width="12.42578125" style="90" customWidth="1"/>
    <col min="1032" max="1033" width="8.85546875" style="90"/>
    <col min="1034" max="1034" width="7.85546875" style="90" customWidth="1"/>
    <col min="1035" max="1280" width="8.85546875" style="90"/>
    <col min="1281" max="1281" width="37.140625" style="90" customWidth="1"/>
    <col min="1282" max="1283" width="10.5703125" style="90" customWidth="1"/>
    <col min="1284" max="1284" width="13" style="90" customWidth="1"/>
    <col min="1285" max="1286" width="10.28515625" style="90" customWidth="1"/>
    <col min="1287" max="1287" width="12.42578125" style="90" customWidth="1"/>
    <col min="1288" max="1289" width="8.85546875" style="90"/>
    <col min="1290" max="1290" width="7.85546875" style="90" customWidth="1"/>
    <col min="1291" max="1536" width="8.85546875" style="90"/>
    <col min="1537" max="1537" width="37.140625" style="90" customWidth="1"/>
    <col min="1538" max="1539" width="10.5703125" style="90" customWidth="1"/>
    <col min="1540" max="1540" width="13" style="90" customWidth="1"/>
    <col min="1541" max="1542" width="10.28515625" style="90" customWidth="1"/>
    <col min="1543" max="1543" width="12.42578125" style="90" customWidth="1"/>
    <col min="1544" max="1545" width="8.85546875" style="90"/>
    <col min="1546" max="1546" width="7.85546875" style="90" customWidth="1"/>
    <col min="1547" max="1792" width="8.85546875" style="90"/>
    <col min="1793" max="1793" width="37.140625" style="90" customWidth="1"/>
    <col min="1794" max="1795" width="10.5703125" style="90" customWidth="1"/>
    <col min="1796" max="1796" width="13" style="90" customWidth="1"/>
    <col min="1797" max="1798" width="10.28515625" style="90" customWidth="1"/>
    <col min="1799" max="1799" width="12.42578125" style="90" customWidth="1"/>
    <col min="1800" max="1801" width="8.85546875" style="90"/>
    <col min="1802" max="1802" width="7.85546875" style="90" customWidth="1"/>
    <col min="1803" max="2048" width="8.85546875" style="90"/>
    <col min="2049" max="2049" width="37.140625" style="90" customWidth="1"/>
    <col min="2050" max="2051" width="10.5703125" style="90" customWidth="1"/>
    <col min="2052" max="2052" width="13" style="90" customWidth="1"/>
    <col min="2053" max="2054" width="10.28515625" style="90" customWidth="1"/>
    <col min="2055" max="2055" width="12.42578125" style="90" customWidth="1"/>
    <col min="2056" max="2057" width="8.85546875" style="90"/>
    <col min="2058" max="2058" width="7.85546875" style="90" customWidth="1"/>
    <col min="2059" max="2304" width="8.85546875" style="90"/>
    <col min="2305" max="2305" width="37.140625" style="90" customWidth="1"/>
    <col min="2306" max="2307" width="10.5703125" style="90" customWidth="1"/>
    <col min="2308" max="2308" width="13" style="90" customWidth="1"/>
    <col min="2309" max="2310" width="10.28515625" style="90" customWidth="1"/>
    <col min="2311" max="2311" width="12.42578125" style="90" customWidth="1"/>
    <col min="2312" max="2313" width="8.85546875" style="90"/>
    <col min="2314" max="2314" width="7.85546875" style="90" customWidth="1"/>
    <col min="2315" max="2560" width="8.85546875" style="90"/>
    <col min="2561" max="2561" width="37.140625" style="90" customWidth="1"/>
    <col min="2562" max="2563" width="10.5703125" style="90" customWidth="1"/>
    <col min="2564" max="2564" width="13" style="90" customWidth="1"/>
    <col min="2565" max="2566" width="10.28515625" style="90" customWidth="1"/>
    <col min="2567" max="2567" width="12.42578125" style="90" customWidth="1"/>
    <col min="2568" max="2569" width="8.85546875" style="90"/>
    <col min="2570" max="2570" width="7.85546875" style="90" customWidth="1"/>
    <col min="2571" max="2816" width="8.85546875" style="90"/>
    <col min="2817" max="2817" width="37.140625" style="90" customWidth="1"/>
    <col min="2818" max="2819" width="10.5703125" style="90" customWidth="1"/>
    <col min="2820" max="2820" width="13" style="90" customWidth="1"/>
    <col min="2821" max="2822" width="10.28515625" style="90" customWidth="1"/>
    <col min="2823" max="2823" width="12.42578125" style="90" customWidth="1"/>
    <col min="2824" max="2825" width="8.85546875" style="90"/>
    <col min="2826" max="2826" width="7.85546875" style="90" customWidth="1"/>
    <col min="2827" max="3072" width="8.85546875" style="90"/>
    <col min="3073" max="3073" width="37.140625" style="90" customWidth="1"/>
    <col min="3074" max="3075" width="10.5703125" style="90" customWidth="1"/>
    <col min="3076" max="3076" width="13" style="90" customWidth="1"/>
    <col min="3077" max="3078" width="10.28515625" style="90" customWidth="1"/>
    <col min="3079" max="3079" width="12.42578125" style="90" customWidth="1"/>
    <col min="3080" max="3081" width="8.85546875" style="90"/>
    <col min="3082" max="3082" width="7.85546875" style="90" customWidth="1"/>
    <col min="3083" max="3328" width="8.85546875" style="90"/>
    <col min="3329" max="3329" width="37.140625" style="90" customWidth="1"/>
    <col min="3330" max="3331" width="10.5703125" style="90" customWidth="1"/>
    <col min="3332" max="3332" width="13" style="90" customWidth="1"/>
    <col min="3333" max="3334" width="10.28515625" style="90" customWidth="1"/>
    <col min="3335" max="3335" width="12.42578125" style="90" customWidth="1"/>
    <col min="3336" max="3337" width="8.85546875" style="90"/>
    <col min="3338" max="3338" width="7.85546875" style="90" customWidth="1"/>
    <col min="3339" max="3584" width="8.85546875" style="90"/>
    <col min="3585" max="3585" width="37.140625" style="90" customWidth="1"/>
    <col min="3586" max="3587" width="10.5703125" style="90" customWidth="1"/>
    <col min="3588" max="3588" width="13" style="90" customWidth="1"/>
    <col min="3589" max="3590" width="10.28515625" style="90" customWidth="1"/>
    <col min="3591" max="3591" width="12.42578125" style="90" customWidth="1"/>
    <col min="3592" max="3593" width="8.85546875" style="90"/>
    <col min="3594" max="3594" width="7.85546875" style="90" customWidth="1"/>
    <col min="3595" max="3840" width="8.85546875" style="90"/>
    <col min="3841" max="3841" width="37.140625" style="90" customWidth="1"/>
    <col min="3842" max="3843" width="10.5703125" style="90" customWidth="1"/>
    <col min="3844" max="3844" width="13" style="90" customWidth="1"/>
    <col min="3845" max="3846" width="10.28515625" style="90" customWidth="1"/>
    <col min="3847" max="3847" width="12.42578125" style="90" customWidth="1"/>
    <col min="3848" max="3849" width="8.85546875" style="90"/>
    <col min="3850" max="3850" width="7.85546875" style="90" customWidth="1"/>
    <col min="3851" max="4096" width="8.85546875" style="90"/>
    <col min="4097" max="4097" width="37.140625" style="90" customWidth="1"/>
    <col min="4098" max="4099" width="10.5703125" style="90" customWidth="1"/>
    <col min="4100" max="4100" width="13" style="90" customWidth="1"/>
    <col min="4101" max="4102" width="10.28515625" style="90" customWidth="1"/>
    <col min="4103" max="4103" width="12.42578125" style="90" customWidth="1"/>
    <col min="4104" max="4105" width="8.85546875" style="90"/>
    <col min="4106" max="4106" width="7.85546875" style="90" customWidth="1"/>
    <col min="4107" max="4352" width="8.85546875" style="90"/>
    <col min="4353" max="4353" width="37.140625" style="90" customWidth="1"/>
    <col min="4354" max="4355" width="10.5703125" style="90" customWidth="1"/>
    <col min="4356" max="4356" width="13" style="90" customWidth="1"/>
    <col min="4357" max="4358" width="10.28515625" style="90" customWidth="1"/>
    <col min="4359" max="4359" width="12.42578125" style="90" customWidth="1"/>
    <col min="4360" max="4361" width="8.85546875" style="90"/>
    <col min="4362" max="4362" width="7.85546875" style="90" customWidth="1"/>
    <col min="4363" max="4608" width="8.85546875" style="90"/>
    <col min="4609" max="4609" width="37.140625" style="90" customWidth="1"/>
    <col min="4610" max="4611" width="10.5703125" style="90" customWidth="1"/>
    <col min="4612" max="4612" width="13" style="90" customWidth="1"/>
    <col min="4613" max="4614" width="10.28515625" style="90" customWidth="1"/>
    <col min="4615" max="4615" width="12.42578125" style="90" customWidth="1"/>
    <col min="4616" max="4617" width="8.85546875" style="90"/>
    <col min="4618" max="4618" width="7.85546875" style="90" customWidth="1"/>
    <col min="4619" max="4864" width="8.85546875" style="90"/>
    <col min="4865" max="4865" width="37.140625" style="90" customWidth="1"/>
    <col min="4866" max="4867" width="10.5703125" style="90" customWidth="1"/>
    <col min="4868" max="4868" width="13" style="90" customWidth="1"/>
    <col min="4869" max="4870" width="10.28515625" style="90" customWidth="1"/>
    <col min="4871" max="4871" width="12.42578125" style="90" customWidth="1"/>
    <col min="4872" max="4873" width="8.85546875" style="90"/>
    <col min="4874" max="4874" width="7.85546875" style="90" customWidth="1"/>
    <col min="4875" max="5120" width="8.85546875" style="90"/>
    <col min="5121" max="5121" width="37.140625" style="90" customWidth="1"/>
    <col min="5122" max="5123" width="10.5703125" style="90" customWidth="1"/>
    <col min="5124" max="5124" width="13" style="90" customWidth="1"/>
    <col min="5125" max="5126" width="10.28515625" style="90" customWidth="1"/>
    <col min="5127" max="5127" width="12.42578125" style="90" customWidth="1"/>
    <col min="5128" max="5129" width="8.85546875" style="90"/>
    <col min="5130" max="5130" width="7.85546875" style="90" customWidth="1"/>
    <col min="5131" max="5376" width="8.85546875" style="90"/>
    <col min="5377" max="5377" width="37.140625" style="90" customWidth="1"/>
    <col min="5378" max="5379" width="10.5703125" style="90" customWidth="1"/>
    <col min="5380" max="5380" width="13" style="90" customWidth="1"/>
    <col min="5381" max="5382" width="10.28515625" style="90" customWidth="1"/>
    <col min="5383" max="5383" width="12.42578125" style="90" customWidth="1"/>
    <col min="5384" max="5385" width="8.85546875" style="90"/>
    <col min="5386" max="5386" width="7.85546875" style="90" customWidth="1"/>
    <col min="5387" max="5632" width="8.85546875" style="90"/>
    <col min="5633" max="5633" width="37.140625" style="90" customWidth="1"/>
    <col min="5634" max="5635" width="10.5703125" style="90" customWidth="1"/>
    <col min="5636" max="5636" width="13" style="90" customWidth="1"/>
    <col min="5637" max="5638" width="10.28515625" style="90" customWidth="1"/>
    <col min="5639" max="5639" width="12.42578125" style="90" customWidth="1"/>
    <col min="5640" max="5641" width="8.85546875" style="90"/>
    <col min="5642" max="5642" width="7.85546875" style="90" customWidth="1"/>
    <col min="5643" max="5888" width="8.85546875" style="90"/>
    <col min="5889" max="5889" width="37.140625" style="90" customWidth="1"/>
    <col min="5890" max="5891" width="10.5703125" style="90" customWidth="1"/>
    <col min="5892" max="5892" width="13" style="90" customWidth="1"/>
    <col min="5893" max="5894" width="10.28515625" style="90" customWidth="1"/>
    <col min="5895" max="5895" width="12.42578125" style="90" customWidth="1"/>
    <col min="5896" max="5897" width="8.85546875" style="90"/>
    <col min="5898" max="5898" width="7.85546875" style="90" customWidth="1"/>
    <col min="5899" max="6144" width="8.85546875" style="90"/>
    <col min="6145" max="6145" width="37.140625" style="90" customWidth="1"/>
    <col min="6146" max="6147" width="10.5703125" style="90" customWidth="1"/>
    <col min="6148" max="6148" width="13" style="90" customWidth="1"/>
    <col min="6149" max="6150" width="10.28515625" style="90" customWidth="1"/>
    <col min="6151" max="6151" width="12.42578125" style="90" customWidth="1"/>
    <col min="6152" max="6153" width="8.85546875" style="90"/>
    <col min="6154" max="6154" width="7.85546875" style="90" customWidth="1"/>
    <col min="6155" max="6400" width="8.85546875" style="90"/>
    <col min="6401" max="6401" width="37.140625" style="90" customWidth="1"/>
    <col min="6402" max="6403" width="10.5703125" style="90" customWidth="1"/>
    <col min="6404" max="6404" width="13" style="90" customWidth="1"/>
    <col min="6405" max="6406" width="10.28515625" style="90" customWidth="1"/>
    <col min="6407" max="6407" width="12.42578125" style="90" customWidth="1"/>
    <col min="6408" max="6409" width="8.85546875" style="90"/>
    <col min="6410" max="6410" width="7.85546875" style="90" customWidth="1"/>
    <col min="6411" max="6656" width="8.85546875" style="90"/>
    <col min="6657" max="6657" width="37.140625" style="90" customWidth="1"/>
    <col min="6658" max="6659" width="10.5703125" style="90" customWidth="1"/>
    <col min="6660" max="6660" width="13" style="90" customWidth="1"/>
    <col min="6661" max="6662" width="10.28515625" style="90" customWidth="1"/>
    <col min="6663" max="6663" width="12.42578125" style="90" customWidth="1"/>
    <col min="6664" max="6665" width="8.85546875" style="90"/>
    <col min="6666" max="6666" width="7.85546875" style="90" customWidth="1"/>
    <col min="6667" max="6912" width="8.85546875" style="90"/>
    <col min="6913" max="6913" width="37.140625" style="90" customWidth="1"/>
    <col min="6914" max="6915" width="10.5703125" style="90" customWidth="1"/>
    <col min="6916" max="6916" width="13" style="90" customWidth="1"/>
    <col min="6917" max="6918" width="10.28515625" style="90" customWidth="1"/>
    <col min="6919" max="6919" width="12.42578125" style="90" customWidth="1"/>
    <col min="6920" max="6921" width="8.85546875" style="90"/>
    <col min="6922" max="6922" width="7.85546875" style="90" customWidth="1"/>
    <col min="6923" max="7168" width="8.85546875" style="90"/>
    <col min="7169" max="7169" width="37.140625" style="90" customWidth="1"/>
    <col min="7170" max="7171" width="10.5703125" style="90" customWidth="1"/>
    <col min="7172" max="7172" width="13" style="90" customWidth="1"/>
    <col min="7173" max="7174" width="10.28515625" style="90" customWidth="1"/>
    <col min="7175" max="7175" width="12.42578125" style="90" customWidth="1"/>
    <col min="7176" max="7177" width="8.85546875" style="90"/>
    <col min="7178" max="7178" width="7.85546875" style="90" customWidth="1"/>
    <col min="7179" max="7424" width="8.85546875" style="90"/>
    <col min="7425" max="7425" width="37.140625" style="90" customWidth="1"/>
    <col min="7426" max="7427" width="10.5703125" style="90" customWidth="1"/>
    <col min="7428" max="7428" width="13" style="90" customWidth="1"/>
    <col min="7429" max="7430" width="10.28515625" style="90" customWidth="1"/>
    <col min="7431" max="7431" width="12.42578125" style="90" customWidth="1"/>
    <col min="7432" max="7433" width="8.85546875" style="90"/>
    <col min="7434" max="7434" width="7.85546875" style="90" customWidth="1"/>
    <col min="7435" max="7680" width="8.85546875" style="90"/>
    <col min="7681" max="7681" width="37.140625" style="90" customWidth="1"/>
    <col min="7682" max="7683" width="10.5703125" style="90" customWidth="1"/>
    <col min="7684" max="7684" width="13" style="90" customWidth="1"/>
    <col min="7685" max="7686" width="10.28515625" style="90" customWidth="1"/>
    <col min="7687" max="7687" width="12.42578125" style="90" customWidth="1"/>
    <col min="7688" max="7689" width="8.85546875" style="90"/>
    <col min="7690" max="7690" width="7.85546875" style="90" customWidth="1"/>
    <col min="7691" max="7936" width="8.85546875" style="90"/>
    <col min="7937" max="7937" width="37.140625" style="90" customWidth="1"/>
    <col min="7938" max="7939" width="10.5703125" style="90" customWidth="1"/>
    <col min="7940" max="7940" width="13" style="90" customWidth="1"/>
    <col min="7941" max="7942" width="10.28515625" style="90" customWidth="1"/>
    <col min="7943" max="7943" width="12.42578125" style="90" customWidth="1"/>
    <col min="7944" max="7945" width="8.85546875" style="90"/>
    <col min="7946" max="7946" width="7.85546875" style="90" customWidth="1"/>
    <col min="7947" max="8192" width="8.85546875" style="90"/>
    <col min="8193" max="8193" width="37.140625" style="90" customWidth="1"/>
    <col min="8194" max="8195" width="10.5703125" style="90" customWidth="1"/>
    <col min="8196" max="8196" width="13" style="90" customWidth="1"/>
    <col min="8197" max="8198" width="10.28515625" style="90" customWidth="1"/>
    <col min="8199" max="8199" width="12.42578125" style="90" customWidth="1"/>
    <col min="8200" max="8201" width="8.85546875" style="90"/>
    <col min="8202" max="8202" width="7.85546875" style="90" customWidth="1"/>
    <col min="8203" max="8448" width="8.85546875" style="90"/>
    <col min="8449" max="8449" width="37.140625" style="90" customWidth="1"/>
    <col min="8450" max="8451" width="10.5703125" style="90" customWidth="1"/>
    <col min="8452" max="8452" width="13" style="90" customWidth="1"/>
    <col min="8453" max="8454" width="10.28515625" style="90" customWidth="1"/>
    <col min="8455" max="8455" width="12.42578125" style="90" customWidth="1"/>
    <col min="8456" max="8457" width="8.85546875" style="90"/>
    <col min="8458" max="8458" width="7.85546875" style="90" customWidth="1"/>
    <col min="8459" max="8704" width="8.85546875" style="90"/>
    <col min="8705" max="8705" width="37.140625" style="90" customWidth="1"/>
    <col min="8706" max="8707" width="10.5703125" style="90" customWidth="1"/>
    <col min="8708" max="8708" width="13" style="90" customWidth="1"/>
    <col min="8709" max="8710" width="10.28515625" style="90" customWidth="1"/>
    <col min="8711" max="8711" width="12.42578125" style="90" customWidth="1"/>
    <col min="8712" max="8713" width="8.85546875" style="90"/>
    <col min="8714" max="8714" width="7.85546875" style="90" customWidth="1"/>
    <col min="8715" max="8960" width="8.85546875" style="90"/>
    <col min="8961" max="8961" width="37.140625" style="90" customWidth="1"/>
    <col min="8962" max="8963" width="10.5703125" style="90" customWidth="1"/>
    <col min="8964" max="8964" width="13" style="90" customWidth="1"/>
    <col min="8965" max="8966" width="10.28515625" style="90" customWidth="1"/>
    <col min="8967" max="8967" width="12.42578125" style="90" customWidth="1"/>
    <col min="8968" max="8969" width="8.85546875" style="90"/>
    <col min="8970" max="8970" width="7.85546875" style="90" customWidth="1"/>
    <col min="8971" max="9216" width="8.85546875" style="90"/>
    <col min="9217" max="9217" width="37.140625" style="90" customWidth="1"/>
    <col min="9218" max="9219" width="10.5703125" style="90" customWidth="1"/>
    <col min="9220" max="9220" width="13" style="90" customWidth="1"/>
    <col min="9221" max="9222" width="10.28515625" style="90" customWidth="1"/>
    <col min="9223" max="9223" width="12.42578125" style="90" customWidth="1"/>
    <col min="9224" max="9225" width="8.85546875" style="90"/>
    <col min="9226" max="9226" width="7.85546875" style="90" customWidth="1"/>
    <col min="9227" max="9472" width="8.85546875" style="90"/>
    <col min="9473" max="9473" width="37.140625" style="90" customWidth="1"/>
    <col min="9474" max="9475" width="10.5703125" style="90" customWidth="1"/>
    <col min="9476" max="9476" width="13" style="90" customWidth="1"/>
    <col min="9477" max="9478" width="10.28515625" style="90" customWidth="1"/>
    <col min="9479" max="9479" width="12.42578125" style="90" customWidth="1"/>
    <col min="9480" max="9481" width="8.85546875" style="90"/>
    <col min="9482" max="9482" width="7.85546875" style="90" customWidth="1"/>
    <col min="9483" max="9728" width="8.85546875" style="90"/>
    <col min="9729" max="9729" width="37.140625" style="90" customWidth="1"/>
    <col min="9730" max="9731" width="10.5703125" style="90" customWidth="1"/>
    <col min="9732" max="9732" width="13" style="90" customWidth="1"/>
    <col min="9733" max="9734" width="10.28515625" style="90" customWidth="1"/>
    <col min="9735" max="9735" width="12.42578125" style="90" customWidth="1"/>
    <col min="9736" max="9737" width="8.85546875" style="90"/>
    <col min="9738" max="9738" width="7.85546875" style="90" customWidth="1"/>
    <col min="9739" max="9984" width="8.85546875" style="90"/>
    <col min="9985" max="9985" width="37.140625" style="90" customWidth="1"/>
    <col min="9986" max="9987" width="10.5703125" style="90" customWidth="1"/>
    <col min="9988" max="9988" width="13" style="90" customWidth="1"/>
    <col min="9989" max="9990" width="10.28515625" style="90" customWidth="1"/>
    <col min="9991" max="9991" width="12.42578125" style="90" customWidth="1"/>
    <col min="9992" max="9993" width="8.85546875" style="90"/>
    <col min="9994" max="9994" width="7.85546875" style="90" customWidth="1"/>
    <col min="9995" max="10240" width="8.85546875" style="90"/>
    <col min="10241" max="10241" width="37.140625" style="90" customWidth="1"/>
    <col min="10242" max="10243" width="10.5703125" style="90" customWidth="1"/>
    <col min="10244" max="10244" width="13" style="90" customWidth="1"/>
    <col min="10245" max="10246" width="10.28515625" style="90" customWidth="1"/>
    <col min="10247" max="10247" width="12.42578125" style="90" customWidth="1"/>
    <col min="10248" max="10249" width="8.85546875" style="90"/>
    <col min="10250" max="10250" width="7.85546875" style="90" customWidth="1"/>
    <col min="10251" max="10496" width="8.85546875" style="90"/>
    <col min="10497" max="10497" width="37.140625" style="90" customWidth="1"/>
    <col min="10498" max="10499" width="10.5703125" style="90" customWidth="1"/>
    <col min="10500" max="10500" width="13" style="90" customWidth="1"/>
    <col min="10501" max="10502" width="10.28515625" style="90" customWidth="1"/>
    <col min="10503" max="10503" width="12.42578125" style="90" customWidth="1"/>
    <col min="10504" max="10505" width="8.85546875" style="90"/>
    <col min="10506" max="10506" width="7.85546875" style="90" customWidth="1"/>
    <col min="10507" max="10752" width="8.85546875" style="90"/>
    <col min="10753" max="10753" width="37.140625" style="90" customWidth="1"/>
    <col min="10754" max="10755" width="10.5703125" style="90" customWidth="1"/>
    <col min="10756" max="10756" width="13" style="90" customWidth="1"/>
    <col min="10757" max="10758" width="10.28515625" style="90" customWidth="1"/>
    <col min="10759" max="10759" width="12.42578125" style="90" customWidth="1"/>
    <col min="10760" max="10761" width="8.85546875" style="90"/>
    <col min="10762" max="10762" width="7.85546875" style="90" customWidth="1"/>
    <col min="10763" max="11008" width="8.85546875" style="90"/>
    <col min="11009" max="11009" width="37.140625" style="90" customWidth="1"/>
    <col min="11010" max="11011" width="10.5703125" style="90" customWidth="1"/>
    <col min="11012" max="11012" width="13" style="90" customWidth="1"/>
    <col min="11013" max="11014" width="10.28515625" style="90" customWidth="1"/>
    <col min="11015" max="11015" width="12.42578125" style="90" customWidth="1"/>
    <col min="11016" max="11017" width="8.85546875" style="90"/>
    <col min="11018" max="11018" width="7.85546875" style="90" customWidth="1"/>
    <col min="11019" max="11264" width="8.85546875" style="90"/>
    <col min="11265" max="11265" width="37.140625" style="90" customWidth="1"/>
    <col min="11266" max="11267" width="10.5703125" style="90" customWidth="1"/>
    <col min="11268" max="11268" width="13" style="90" customWidth="1"/>
    <col min="11269" max="11270" width="10.28515625" style="90" customWidth="1"/>
    <col min="11271" max="11271" width="12.42578125" style="90" customWidth="1"/>
    <col min="11272" max="11273" width="8.85546875" style="90"/>
    <col min="11274" max="11274" width="7.85546875" style="90" customWidth="1"/>
    <col min="11275" max="11520" width="8.85546875" style="90"/>
    <col min="11521" max="11521" width="37.140625" style="90" customWidth="1"/>
    <col min="11522" max="11523" width="10.5703125" style="90" customWidth="1"/>
    <col min="11524" max="11524" width="13" style="90" customWidth="1"/>
    <col min="11525" max="11526" width="10.28515625" style="90" customWidth="1"/>
    <col min="11527" max="11527" width="12.42578125" style="90" customWidth="1"/>
    <col min="11528" max="11529" width="8.85546875" style="90"/>
    <col min="11530" max="11530" width="7.85546875" style="90" customWidth="1"/>
    <col min="11531" max="11776" width="8.85546875" style="90"/>
    <col min="11777" max="11777" width="37.140625" style="90" customWidth="1"/>
    <col min="11778" max="11779" width="10.5703125" style="90" customWidth="1"/>
    <col min="11780" max="11780" width="13" style="90" customWidth="1"/>
    <col min="11781" max="11782" width="10.28515625" style="90" customWidth="1"/>
    <col min="11783" max="11783" width="12.42578125" style="90" customWidth="1"/>
    <col min="11784" max="11785" width="8.85546875" style="90"/>
    <col min="11786" max="11786" width="7.85546875" style="90" customWidth="1"/>
    <col min="11787" max="12032" width="8.85546875" style="90"/>
    <col min="12033" max="12033" width="37.140625" style="90" customWidth="1"/>
    <col min="12034" max="12035" width="10.5703125" style="90" customWidth="1"/>
    <col min="12036" max="12036" width="13" style="90" customWidth="1"/>
    <col min="12037" max="12038" width="10.28515625" style="90" customWidth="1"/>
    <col min="12039" max="12039" width="12.42578125" style="90" customWidth="1"/>
    <col min="12040" max="12041" width="8.85546875" style="90"/>
    <col min="12042" max="12042" width="7.85546875" style="90" customWidth="1"/>
    <col min="12043" max="12288" width="8.85546875" style="90"/>
    <col min="12289" max="12289" width="37.140625" style="90" customWidth="1"/>
    <col min="12290" max="12291" width="10.5703125" style="90" customWidth="1"/>
    <col min="12292" max="12292" width="13" style="90" customWidth="1"/>
    <col min="12293" max="12294" width="10.28515625" style="90" customWidth="1"/>
    <col min="12295" max="12295" width="12.42578125" style="90" customWidth="1"/>
    <col min="12296" max="12297" width="8.85546875" style="90"/>
    <col min="12298" max="12298" width="7.85546875" style="90" customWidth="1"/>
    <col min="12299" max="12544" width="8.85546875" style="90"/>
    <col min="12545" max="12545" width="37.140625" style="90" customWidth="1"/>
    <col min="12546" max="12547" width="10.5703125" style="90" customWidth="1"/>
    <col min="12548" max="12548" width="13" style="90" customWidth="1"/>
    <col min="12549" max="12550" width="10.28515625" style="90" customWidth="1"/>
    <col min="12551" max="12551" width="12.42578125" style="90" customWidth="1"/>
    <col min="12552" max="12553" width="8.85546875" style="90"/>
    <col min="12554" max="12554" width="7.85546875" style="90" customWidth="1"/>
    <col min="12555" max="12800" width="8.85546875" style="90"/>
    <col min="12801" max="12801" width="37.140625" style="90" customWidth="1"/>
    <col min="12802" max="12803" width="10.5703125" style="90" customWidth="1"/>
    <col min="12804" max="12804" width="13" style="90" customWidth="1"/>
    <col min="12805" max="12806" width="10.28515625" style="90" customWidth="1"/>
    <col min="12807" max="12807" width="12.42578125" style="90" customWidth="1"/>
    <col min="12808" max="12809" width="8.85546875" style="90"/>
    <col min="12810" max="12810" width="7.85546875" style="90" customWidth="1"/>
    <col min="12811" max="13056" width="8.85546875" style="90"/>
    <col min="13057" max="13057" width="37.140625" style="90" customWidth="1"/>
    <col min="13058" max="13059" width="10.5703125" style="90" customWidth="1"/>
    <col min="13060" max="13060" width="13" style="90" customWidth="1"/>
    <col min="13061" max="13062" width="10.28515625" style="90" customWidth="1"/>
    <col min="13063" max="13063" width="12.42578125" style="90" customWidth="1"/>
    <col min="13064" max="13065" width="8.85546875" style="90"/>
    <col min="13066" max="13066" width="7.85546875" style="90" customWidth="1"/>
    <col min="13067" max="13312" width="8.85546875" style="90"/>
    <col min="13313" max="13313" width="37.140625" style="90" customWidth="1"/>
    <col min="13314" max="13315" width="10.5703125" style="90" customWidth="1"/>
    <col min="13316" max="13316" width="13" style="90" customWidth="1"/>
    <col min="13317" max="13318" width="10.28515625" style="90" customWidth="1"/>
    <col min="13319" max="13319" width="12.42578125" style="90" customWidth="1"/>
    <col min="13320" max="13321" width="8.85546875" style="90"/>
    <col min="13322" max="13322" width="7.85546875" style="90" customWidth="1"/>
    <col min="13323" max="13568" width="8.85546875" style="90"/>
    <col min="13569" max="13569" width="37.140625" style="90" customWidth="1"/>
    <col min="13570" max="13571" width="10.5703125" style="90" customWidth="1"/>
    <col min="13572" max="13572" width="13" style="90" customWidth="1"/>
    <col min="13573" max="13574" width="10.28515625" style="90" customWidth="1"/>
    <col min="13575" max="13575" width="12.42578125" style="90" customWidth="1"/>
    <col min="13576" max="13577" width="8.85546875" style="90"/>
    <col min="13578" max="13578" width="7.85546875" style="90" customWidth="1"/>
    <col min="13579" max="13824" width="8.85546875" style="90"/>
    <col min="13825" max="13825" width="37.140625" style="90" customWidth="1"/>
    <col min="13826" max="13827" width="10.5703125" style="90" customWidth="1"/>
    <col min="13828" max="13828" width="13" style="90" customWidth="1"/>
    <col min="13829" max="13830" width="10.28515625" style="90" customWidth="1"/>
    <col min="13831" max="13831" width="12.42578125" style="90" customWidth="1"/>
    <col min="13832" max="13833" width="8.85546875" style="90"/>
    <col min="13834" max="13834" width="7.85546875" style="90" customWidth="1"/>
    <col min="13835" max="14080" width="8.85546875" style="90"/>
    <col min="14081" max="14081" width="37.140625" style="90" customWidth="1"/>
    <col min="14082" max="14083" width="10.5703125" style="90" customWidth="1"/>
    <col min="14084" max="14084" width="13" style="90" customWidth="1"/>
    <col min="14085" max="14086" width="10.28515625" style="90" customWidth="1"/>
    <col min="14087" max="14087" width="12.42578125" style="90" customWidth="1"/>
    <col min="14088" max="14089" width="8.85546875" style="90"/>
    <col min="14090" max="14090" width="7.85546875" style="90" customWidth="1"/>
    <col min="14091" max="14336" width="8.85546875" style="90"/>
    <col min="14337" max="14337" width="37.140625" style="90" customWidth="1"/>
    <col min="14338" max="14339" width="10.5703125" style="90" customWidth="1"/>
    <col min="14340" max="14340" width="13" style="90" customWidth="1"/>
    <col min="14341" max="14342" width="10.28515625" style="90" customWidth="1"/>
    <col min="14343" max="14343" width="12.42578125" style="90" customWidth="1"/>
    <col min="14344" max="14345" width="8.85546875" style="90"/>
    <col min="14346" max="14346" width="7.85546875" style="90" customWidth="1"/>
    <col min="14347" max="14592" width="8.85546875" style="90"/>
    <col min="14593" max="14593" width="37.140625" style="90" customWidth="1"/>
    <col min="14594" max="14595" width="10.5703125" style="90" customWidth="1"/>
    <col min="14596" max="14596" width="13" style="90" customWidth="1"/>
    <col min="14597" max="14598" width="10.28515625" style="90" customWidth="1"/>
    <col min="14599" max="14599" width="12.42578125" style="90" customWidth="1"/>
    <col min="14600" max="14601" width="8.85546875" style="90"/>
    <col min="14602" max="14602" width="7.85546875" style="90" customWidth="1"/>
    <col min="14603" max="14848" width="8.85546875" style="90"/>
    <col min="14849" max="14849" width="37.140625" style="90" customWidth="1"/>
    <col min="14850" max="14851" width="10.5703125" style="90" customWidth="1"/>
    <col min="14852" max="14852" width="13" style="90" customWidth="1"/>
    <col min="14853" max="14854" width="10.28515625" style="90" customWidth="1"/>
    <col min="14855" max="14855" width="12.42578125" style="90" customWidth="1"/>
    <col min="14856" max="14857" width="8.85546875" style="90"/>
    <col min="14858" max="14858" width="7.85546875" style="90" customWidth="1"/>
    <col min="14859" max="15104" width="8.85546875" style="90"/>
    <col min="15105" max="15105" width="37.140625" style="90" customWidth="1"/>
    <col min="15106" max="15107" width="10.5703125" style="90" customWidth="1"/>
    <col min="15108" max="15108" width="13" style="90" customWidth="1"/>
    <col min="15109" max="15110" width="10.28515625" style="90" customWidth="1"/>
    <col min="15111" max="15111" width="12.42578125" style="90" customWidth="1"/>
    <col min="15112" max="15113" width="8.85546875" style="90"/>
    <col min="15114" max="15114" width="7.85546875" style="90" customWidth="1"/>
    <col min="15115" max="15360" width="8.85546875" style="90"/>
    <col min="15361" max="15361" width="37.140625" style="90" customWidth="1"/>
    <col min="15362" max="15363" width="10.5703125" style="90" customWidth="1"/>
    <col min="15364" max="15364" width="13" style="90" customWidth="1"/>
    <col min="15365" max="15366" width="10.28515625" style="90" customWidth="1"/>
    <col min="15367" max="15367" width="12.42578125" style="90" customWidth="1"/>
    <col min="15368" max="15369" width="8.85546875" style="90"/>
    <col min="15370" max="15370" width="7.85546875" style="90" customWidth="1"/>
    <col min="15371" max="15616" width="8.85546875" style="90"/>
    <col min="15617" max="15617" width="37.140625" style="90" customWidth="1"/>
    <col min="15618" max="15619" width="10.5703125" style="90" customWidth="1"/>
    <col min="15620" max="15620" width="13" style="90" customWidth="1"/>
    <col min="15621" max="15622" width="10.28515625" style="90" customWidth="1"/>
    <col min="15623" max="15623" width="12.42578125" style="90" customWidth="1"/>
    <col min="15624" max="15625" width="8.85546875" style="90"/>
    <col min="15626" max="15626" width="7.85546875" style="90" customWidth="1"/>
    <col min="15627" max="15872" width="8.85546875" style="90"/>
    <col min="15873" max="15873" width="37.140625" style="90" customWidth="1"/>
    <col min="15874" max="15875" width="10.5703125" style="90" customWidth="1"/>
    <col min="15876" max="15876" width="13" style="90" customWidth="1"/>
    <col min="15877" max="15878" width="10.28515625" style="90" customWidth="1"/>
    <col min="15879" max="15879" width="12.42578125" style="90" customWidth="1"/>
    <col min="15880" max="15881" width="8.85546875" style="90"/>
    <col min="15882" max="15882" width="7.85546875" style="90" customWidth="1"/>
    <col min="15883" max="16128" width="8.85546875" style="90"/>
    <col min="16129" max="16129" width="37.140625" style="90" customWidth="1"/>
    <col min="16130" max="16131" width="10.5703125" style="90" customWidth="1"/>
    <col min="16132" max="16132" width="13" style="90" customWidth="1"/>
    <col min="16133" max="16134" width="10.28515625" style="90" customWidth="1"/>
    <col min="16135" max="16135" width="12.42578125" style="90" customWidth="1"/>
    <col min="16136" max="16137" width="8.85546875" style="90"/>
    <col min="16138" max="16138" width="7.85546875" style="90" customWidth="1"/>
    <col min="16139" max="16384" width="8.85546875" style="90"/>
  </cols>
  <sheetData>
    <row r="1" spans="1:13" s="73" customFormat="1" ht="22.5" x14ac:dyDescent="0.3">
      <c r="A1" s="379" t="s">
        <v>258</v>
      </c>
      <c r="B1" s="379"/>
      <c r="C1" s="379"/>
      <c r="D1" s="379"/>
      <c r="E1" s="379"/>
      <c r="F1" s="379"/>
      <c r="G1" s="379"/>
      <c r="H1" s="379"/>
      <c r="I1" s="379"/>
      <c r="J1" s="266"/>
      <c r="K1" s="266"/>
    </row>
    <row r="2" spans="1:13" s="73" customFormat="1" ht="19.5" customHeight="1" x14ac:dyDescent="0.3">
      <c r="A2" s="393" t="s">
        <v>91</v>
      </c>
      <c r="B2" s="393"/>
      <c r="C2" s="393"/>
      <c r="D2" s="393"/>
      <c r="E2" s="393"/>
      <c r="F2" s="393"/>
      <c r="G2" s="393"/>
      <c r="H2" s="393"/>
      <c r="I2" s="393"/>
      <c r="J2" s="267"/>
      <c r="K2" s="267"/>
    </row>
    <row r="3" spans="1:13" s="76" customFormat="1" ht="20.25" customHeight="1" x14ac:dyDescent="0.3">
      <c r="A3" s="246" t="s">
        <v>212</v>
      </c>
      <c r="B3" s="166"/>
      <c r="C3" s="166"/>
      <c r="D3" s="166"/>
      <c r="E3" s="166"/>
      <c r="F3" s="166"/>
      <c r="G3" s="166"/>
      <c r="H3" s="166"/>
      <c r="I3" s="268" t="s">
        <v>259</v>
      </c>
    </row>
    <row r="4" spans="1:13" s="76" customFormat="1" ht="34.5" customHeight="1" x14ac:dyDescent="0.2">
      <c r="A4" s="394"/>
      <c r="B4" s="395" t="s">
        <v>473</v>
      </c>
      <c r="C4" s="396"/>
      <c r="D4" s="396"/>
      <c r="E4" s="397"/>
      <c r="F4" s="398" t="s">
        <v>504</v>
      </c>
      <c r="G4" s="399"/>
      <c r="H4" s="399"/>
      <c r="I4" s="400"/>
    </row>
    <row r="5" spans="1:13" s="76" customFormat="1" ht="69.75" customHeight="1" x14ac:dyDescent="0.2">
      <c r="A5" s="394"/>
      <c r="B5" s="269" t="s">
        <v>260</v>
      </c>
      <c r="C5" s="269" t="s">
        <v>261</v>
      </c>
      <c r="D5" s="269" t="s">
        <v>262</v>
      </c>
      <c r="E5" s="269" t="s">
        <v>261</v>
      </c>
      <c r="F5" s="269" t="s">
        <v>260</v>
      </c>
      <c r="G5" s="269" t="s">
        <v>261</v>
      </c>
      <c r="H5" s="269" t="s">
        <v>262</v>
      </c>
      <c r="I5" s="269" t="s">
        <v>261</v>
      </c>
    </row>
    <row r="6" spans="1:13" s="80" customFormat="1" ht="34.5" customHeight="1" x14ac:dyDescent="0.25">
      <c r="A6" s="111" t="s">
        <v>92</v>
      </c>
      <c r="B6" s="271">
        <f>SUM(B7:B30)</f>
        <v>236</v>
      </c>
      <c r="C6" s="272">
        <f>B6/'11'!C5*100</f>
        <v>77.631578947368425</v>
      </c>
      <c r="D6" s="271">
        <f>SUM(D7:D30)</f>
        <v>68</v>
      </c>
      <c r="E6" s="273">
        <f>100-C6</f>
        <v>22.368421052631575</v>
      </c>
      <c r="F6" s="271">
        <f>SUM(F7:F30)</f>
        <v>197</v>
      </c>
      <c r="G6" s="272">
        <f>F6/'11'!F5*100</f>
        <v>78.174603174603178</v>
      </c>
      <c r="H6" s="271">
        <f>SUM(H7:H30)</f>
        <v>55</v>
      </c>
      <c r="I6" s="273">
        <f>100-G6</f>
        <v>21.825396825396822</v>
      </c>
      <c r="K6" s="310"/>
      <c r="L6" s="310"/>
    </row>
    <row r="7" spans="1:13" ht="15.75" x14ac:dyDescent="0.2">
      <c r="A7" s="85" t="s">
        <v>62</v>
      </c>
      <c r="B7" s="282">
        <f>[13]Шаблон!$J11</f>
        <v>107</v>
      </c>
      <c r="C7" s="286">
        <f>B7/'11'!C6*100</f>
        <v>88.429752066115711</v>
      </c>
      <c r="D7" s="283">
        <f>'11'!C6-'12'!B7</f>
        <v>14</v>
      </c>
      <c r="E7" s="286">
        <f t="shared" ref="E7:E30" si="0">100-C7</f>
        <v>11.570247933884289</v>
      </c>
      <c r="F7" s="282">
        <f>[13]Шаблон!$AN11</f>
        <v>94</v>
      </c>
      <c r="G7" s="286">
        <f>F7/'11'!F6*100</f>
        <v>89.523809523809533</v>
      </c>
      <c r="H7" s="283">
        <f>'11'!F6-'12'!F7</f>
        <v>11</v>
      </c>
      <c r="I7" s="286">
        <f t="shared" ref="I7:I30" si="1">100-G7</f>
        <v>10.476190476190467</v>
      </c>
      <c r="J7" s="89"/>
      <c r="L7" s="290"/>
      <c r="M7" s="92"/>
    </row>
    <row r="8" spans="1:13" ht="15.75" x14ac:dyDescent="0.2">
      <c r="A8" s="85" t="s">
        <v>63</v>
      </c>
      <c r="B8" s="282">
        <f>[13]Шаблон!$J12</f>
        <v>6</v>
      </c>
      <c r="C8" s="286">
        <f>B8/'11'!C7*100</f>
        <v>66.666666666666657</v>
      </c>
      <c r="D8" s="283">
        <f>'11'!C7-'12'!B8</f>
        <v>3</v>
      </c>
      <c r="E8" s="286">
        <f t="shared" si="0"/>
        <v>33.333333333333343</v>
      </c>
      <c r="F8" s="282">
        <f>[13]Шаблон!$AN12</f>
        <v>4</v>
      </c>
      <c r="G8" s="286">
        <f>F8/'11'!F7*100</f>
        <v>57.142857142857139</v>
      </c>
      <c r="H8" s="283">
        <f>'11'!F7-'12'!F8</f>
        <v>3</v>
      </c>
      <c r="I8" s="286">
        <f t="shared" si="1"/>
        <v>42.857142857142861</v>
      </c>
      <c r="J8" s="89"/>
      <c r="L8" s="290"/>
      <c r="M8" s="92"/>
    </row>
    <row r="9" spans="1:13" s="93" customFormat="1" ht="15.75" x14ac:dyDescent="0.2">
      <c r="A9" s="85" t="s">
        <v>64</v>
      </c>
      <c r="B9" s="282">
        <f>[13]Шаблон!$J13</f>
        <v>5</v>
      </c>
      <c r="C9" s="286">
        <f>B9/'11'!C8*100</f>
        <v>100</v>
      </c>
      <c r="D9" s="283">
        <f>'11'!C8-'12'!B9</f>
        <v>0</v>
      </c>
      <c r="E9" s="286">
        <f t="shared" si="0"/>
        <v>0</v>
      </c>
      <c r="F9" s="282">
        <f>[13]Шаблон!$AN13</f>
        <v>3</v>
      </c>
      <c r="G9" s="286">
        <f>F9/'11'!F8*100</f>
        <v>100</v>
      </c>
      <c r="H9" s="283">
        <f>'11'!F8-'12'!F9</f>
        <v>0</v>
      </c>
      <c r="I9" s="286">
        <f t="shared" si="1"/>
        <v>0</v>
      </c>
      <c r="J9" s="89"/>
      <c r="K9" s="90"/>
      <c r="L9" s="290"/>
      <c r="M9" s="92"/>
    </row>
    <row r="10" spans="1:13" ht="15.75" x14ac:dyDescent="0.2">
      <c r="A10" s="85" t="s">
        <v>65</v>
      </c>
      <c r="B10" s="282">
        <f>[13]Шаблон!$J14</f>
        <v>10</v>
      </c>
      <c r="C10" s="286">
        <f>B10/'11'!C9*100</f>
        <v>71.428571428571431</v>
      </c>
      <c r="D10" s="283">
        <f>'11'!C9-'12'!B10</f>
        <v>4</v>
      </c>
      <c r="E10" s="286">
        <f t="shared" si="0"/>
        <v>28.571428571428569</v>
      </c>
      <c r="F10" s="282">
        <f>[13]Шаблон!$AN14</f>
        <v>8</v>
      </c>
      <c r="G10" s="286">
        <f>F10/'11'!F9*100</f>
        <v>80</v>
      </c>
      <c r="H10" s="283">
        <f>'11'!F9-'12'!F10</f>
        <v>2</v>
      </c>
      <c r="I10" s="286">
        <f t="shared" si="1"/>
        <v>20</v>
      </c>
      <c r="J10" s="89"/>
      <c r="L10" s="290"/>
      <c r="M10" s="92"/>
    </row>
    <row r="11" spans="1:13" ht="15.75" x14ac:dyDescent="0.2">
      <c r="A11" s="85" t="s">
        <v>66</v>
      </c>
      <c r="B11" s="282">
        <f>[13]Шаблон!$J15</f>
        <v>26</v>
      </c>
      <c r="C11" s="286">
        <f>B11/'11'!C10*100</f>
        <v>100</v>
      </c>
      <c r="D11" s="283">
        <f>'11'!C10-'12'!B11</f>
        <v>0</v>
      </c>
      <c r="E11" s="286">
        <f t="shared" si="0"/>
        <v>0</v>
      </c>
      <c r="F11" s="282">
        <f>[13]Шаблон!$AN15</f>
        <v>18</v>
      </c>
      <c r="G11" s="286">
        <f>F11/'11'!F10*100</f>
        <v>100</v>
      </c>
      <c r="H11" s="283">
        <f>'11'!F10-'12'!F11</f>
        <v>0</v>
      </c>
      <c r="I11" s="286">
        <f t="shared" si="1"/>
        <v>0</v>
      </c>
      <c r="J11" s="89"/>
      <c r="L11" s="290"/>
      <c r="M11" s="92"/>
    </row>
    <row r="12" spans="1:13" ht="15.75" x14ac:dyDescent="0.2">
      <c r="A12" s="85" t="s">
        <v>67</v>
      </c>
      <c r="B12" s="282">
        <f>[13]Шаблон!$J16</f>
        <v>21</v>
      </c>
      <c r="C12" s="286">
        <f>B12/'11'!C11*100</f>
        <v>91.304347826086953</v>
      </c>
      <c r="D12" s="283">
        <f>'11'!C11-'12'!B12</f>
        <v>2</v>
      </c>
      <c r="E12" s="286">
        <f t="shared" si="0"/>
        <v>8.6956521739130466</v>
      </c>
      <c r="F12" s="282">
        <f>[13]Шаблон!$AN16</f>
        <v>16</v>
      </c>
      <c r="G12" s="286">
        <f>F12/'11'!F11*100</f>
        <v>88.888888888888886</v>
      </c>
      <c r="H12" s="283">
        <f>'11'!F11-'12'!F12</f>
        <v>2</v>
      </c>
      <c r="I12" s="286">
        <f t="shared" si="1"/>
        <v>11.111111111111114</v>
      </c>
      <c r="J12" s="89"/>
      <c r="L12" s="290"/>
      <c r="M12" s="92"/>
    </row>
    <row r="13" spans="1:13" ht="47.25" x14ac:dyDescent="0.2">
      <c r="A13" s="85" t="s">
        <v>68</v>
      </c>
      <c r="B13" s="282">
        <f>[13]Шаблон!$J17</f>
        <v>19</v>
      </c>
      <c r="C13" s="286">
        <f>B13/'11'!C12*100</f>
        <v>63.333333333333329</v>
      </c>
      <c r="D13" s="283">
        <f>'11'!C12-'12'!B13</f>
        <v>11</v>
      </c>
      <c r="E13" s="286">
        <f t="shared" si="0"/>
        <v>36.666666666666671</v>
      </c>
      <c r="F13" s="282">
        <f>[13]Шаблон!$AN17</f>
        <v>17</v>
      </c>
      <c r="G13" s="286">
        <f>F13/'11'!F12*100</f>
        <v>62.962962962962962</v>
      </c>
      <c r="H13" s="283">
        <f>'11'!F12-'12'!F13</f>
        <v>10</v>
      </c>
      <c r="I13" s="286">
        <f t="shared" si="1"/>
        <v>37.037037037037038</v>
      </c>
      <c r="J13" s="89"/>
      <c r="L13" s="290"/>
      <c r="M13" s="92"/>
    </row>
    <row r="14" spans="1:13" ht="15.75" x14ac:dyDescent="0.2">
      <c r="A14" s="85" t="s">
        <v>69</v>
      </c>
      <c r="B14" s="282">
        <f>[13]Шаблон!$J18</f>
        <v>2</v>
      </c>
      <c r="C14" s="286">
        <f>B14/'11'!C13*100</f>
        <v>50</v>
      </c>
      <c r="D14" s="283">
        <f>'11'!C13-'12'!B14</f>
        <v>2</v>
      </c>
      <c r="E14" s="286">
        <f t="shared" si="0"/>
        <v>50</v>
      </c>
      <c r="F14" s="282">
        <f>[13]Шаблон!$AN18</f>
        <v>2</v>
      </c>
      <c r="G14" s="286">
        <f>F14/'11'!F13*100</f>
        <v>50</v>
      </c>
      <c r="H14" s="283">
        <f>'11'!F13-'12'!F14</f>
        <v>2</v>
      </c>
      <c r="I14" s="286">
        <f t="shared" si="1"/>
        <v>50</v>
      </c>
      <c r="J14" s="89"/>
      <c r="L14" s="290"/>
      <c r="M14" s="92"/>
    </row>
    <row r="15" spans="1:13" ht="15.75" x14ac:dyDescent="0.2">
      <c r="A15" s="85" t="s">
        <v>70</v>
      </c>
      <c r="B15" s="282">
        <f>[13]Шаблон!$J19</f>
        <v>0</v>
      </c>
      <c r="C15" s="286">
        <f>B15/'11'!C14*100</f>
        <v>0</v>
      </c>
      <c r="D15" s="283">
        <f>'11'!C14-'12'!B15</f>
        <v>1</v>
      </c>
      <c r="E15" s="286">
        <f t="shared" si="0"/>
        <v>100</v>
      </c>
      <c r="F15" s="282">
        <f>[13]Шаблон!$AN19</f>
        <v>0</v>
      </c>
      <c r="G15" s="286">
        <f>F15/'11'!F14*100</f>
        <v>0</v>
      </c>
      <c r="H15" s="283">
        <f>'11'!F14-'12'!F15</f>
        <v>1</v>
      </c>
      <c r="I15" s="286">
        <f t="shared" si="1"/>
        <v>100</v>
      </c>
      <c r="J15" s="89"/>
      <c r="L15" s="290"/>
      <c r="M15" s="92"/>
    </row>
    <row r="16" spans="1:13" ht="15.75" x14ac:dyDescent="0.2">
      <c r="A16" s="85" t="s">
        <v>71</v>
      </c>
      <c r="B16" s="282">
        <f>[13]Шаблон!$J20</f>
        <v>1</v>
      </c>
      <c r="C16" s="286">
        <f>B16/'11'!C15*100</f>
        <v>33.333333333333329</v>
      </c>
      <c r="D16" s="283">
        <f>'11'!C15-'12'!B16</f>
        <v>2</v>
      </c>
      <c r="E16" s="286">
        <f t="shared" si="0"/>
        <v>66.666666666666671</v>
      </c>
      <c r="F16" s="282">
        <f>[13]Шаблон!$AN20</f>
        <v>1</v>
      </c>
      <c r="G16" s="286">
        <f>F16/'11'!F15*100</f>
        <v>33.333333333333329</v>
      </c>
      <c r="H16" s="283">
        <f>'11'!F15-'12'!F16</f>
        <v>2</v>
      </c>
      <c r="I16" s="286">
        <f t="shared" si="1"/>
        <v>66.666666666666671</v>
      </c>
      <c r="J16" s="89"/>
      <c r="L16" s="290"/>
      <c r="M16" s="92"/>
    </row>
    <row r="17" spans="1:13" ht="15.75" x14ac:dyDescent="0.2">
      <c r="A17" s="85" t="s">
        <v>72</v>
      </c>
      <c r="B17" s="282">
        <f>[13]Шаблон!$J21</f>
        <v>1</v>
      </c>
      <c r="C17" s="286">
        <f>B17/'11'!C16*100</f>
        <v>50</v>
      </c>
      <c r="D17" s="283">
        <f>'11'!C16-'12'!B17</f>
        <v>1</v>
      </c>
      <c r="E17" s="286">
        <f t="shared" si="0"/>
        <v>50</v>
      </c>
      <c r="F17" s="282">
        <f>[13]Шаблон!$AN21</f>
        <v>1</v>
      </c>
      <c r="G17" s="286">
        <f>F17/'11'!F16*100</f>
        <v>50</v>
      </c>
      <c r="H17" s="283">
        <f>'11'!F16-'12'!F17</f>
        <v>1</v>
      </c>
      <c r="I17" s="286">
        <f t="shared" si="1"/>
        <v>50</v>
      </c>
      <c r="J17" s="89"/>
      <c r="L17" s="290"/>
      <c r="M17" s="92"/>
    </row>
    <row r="18" spans="1:13" ht="31.5" x14ac:dyDescent="0.2">
      <c r="A18" s="85" t="s">
        <v>73</v>
      </c>
      <c r="B18" s="282">
        <f>[13]Шаблон!$J22</f>
        <v>2</v>
      </c>
      <c r="C18" s="286">
        <f>B18/'11'!C17*100</f>
        <v>66.666666666666657</v>
      </c>
      <c r="D18" s="283">
        <f>'11'!C17-'12'!B18</f>
        <v>1</v>
      </c>
      <c r="E18" s="286">
        <f t="shared" si="0"/>
        <v>33.333333333333343</v>
      </c>
      <c r="F18" s="282">
        <f>[13]Шаблон!$AN22</f>
        <v>1</v>
      </c>
      <c r="G18" s="286">
        <f>F18/'11'!F17*100</f>
        <v>50</v>
      </c>
      <c r="H18" s="283">
        <f>'11'!F17-'12'!F18</f>
        <v>1</v>
      </c>
      <c r="I18" s="286">
        <f t="shared" si="1"/>
        <v>50</v>
      </c>
      <c r="J18" s="89"/>
      <c r="L18" s="290"/>
      <c r="M18" s="92"/>
    </row>
    <row r="19" spans="1:13" ht="15.75" x14ac:dyDescent="0.2">
      <c r="A19" s="85" t="s">
        <v>74</v>
      </c>
      <c r="B19" s="282">
        <f>[13]Шаблон!$J23</f>
        <v>3</v>
      </c>
      <c r="C19" s="286">
        <f>B19/'11'!C18*100</f>
        <v>50</v>
      </c>
      <c r="D19" s="283">
        <f>'11'!C18-'12'!B19</f>
        <v>3</v>
      </c>
      <c r="E19" s="286">
        <f t="shared" si="0"/>
        <v>50</v>
      </c>
      <c r="F19" s="282">
        <f>[13]Шаблон!$AN23</f>
        <v>3</v>
      </c>
      <c r="G19" s="286">
        <f>F19/'11'!F18*100</f>
        <v>50</v>
      </c>
      <c r="H19" s="283">
        <f>'11'!F18-'12'!F19</f>
        <v>3</v>
      </c>
      <c r="I19" s="286">
        <f t="shared" si="1"/>
        <v>50</v>
      </c>
      <c r="J19" s="89"/>
      <c r="L19" s="290"/>
      <c r="M19" s="92"/>
    </row>
    <row r="20" spans="1:13" ht="15.75" x14ac:dyDescent="0.2">
      <c r="A20" s="85" t="s">
        <v>75</v>
      </c>
      <c r="B20" s="282">
        <f>[13]Шаблон!$J24</f>
        <v>1</v>
      </c>
      <c r="C20" s="286">
        <f>B20/'11'!C19*100</f>
        <v>20</v>
      </c>
      <c r="D20" s="283">
        <f>'11'!C19-'12'!B20</f>
        <v>4</v>
      </c>
      <c r="E20" s="286">
        <f t="shared" si="0"/>
        <v>80</v>
      </c>
      <c r="F20" s="282">
        <f>[13]Шаблон!$AN24</f>
        <v>1</v>
      </c>
      <c r="G20" s="286">
        <f>F20/'11'!F19*100</f>
        <v>20</v>
      </c>
      <c r="H20" s="283">
        <f>'11'!F19-'12'!F20</f>
        <v>4</v>
      </c>
      <c r="I20" s="286">
        <f t="shared" si="1"/>
        <v>80</v>
      </c>
      <c r="J20" s="89"/>
      <c r="L20" s="290"/>
      <c r="M20" s="92"/>
    </row>
    <row r="21" spans="1:13" ht="15.75" x14ac:dyDescent="0.2">
      <c r="A21" s="85" t="s">
        <v>76</v>
      </c>
      <c r="B21" s="282">
        <f>[13]Шаблон!$J25</f>
        <v>1</v>
      </c>
      <c r="C21" s="286">
        <f>B21/'11'!C20*100</f>
        <v>100</v>
      </c>
      <c r="D21" s="283">
        <f>'11'!C20-'12'!B21</f>
        <v>0</v>
      </c>
      <c r="E21" s="286">
        <f t="shared" si="0"/>
        <v>0</v>
      </c>
      <c r="F21" s="282">
        <f>[13]Шаблон!$AN25</f>
        <v>1</v>
      </c>
      <c r="G21" s="286">
        <f>F21/'11'!F20*100</f>
        <v>100</v>
      </c>
      <c r="H21" s="283">
        <f>'11'!F20-'12'!F21</f>
        <v>0</v>
      </c>
      <c r="I21" s="286">
        <f t="shared" si="1"/>
        <v>0</v>
      </c>
      <c r="J21" s="89"/>
      <c r="L21" s="290"/>
      <c r="M21" s="92"/>
    </row>
    <row r="22" spans="1:13" ht="31.5" x14ac:dyDescent="0.2">
      <c r="A22" s="85" t="s">
        <v>77</v>
      </c>
      <c r="B22" s="282">
        <f>[13]Шаблон!$J26</f>
        <v>5</v>
      </c>
      <c r="C22" s="286">
        <f>B22/'11'!C21*100</f>
        <v>45.454545454545453</v>
      </c>
      <c r="D22" s="283">
        <f>'11'!C21-'12'!B22</f>
        <v>6</v>
      </c>
      <c r="E22" s="286">
        <f t="shared" si="0"/>
        <v>54.545454545454547</v>
      </c>
      <c r="F22" s="282">
        <f>[13]Шаблон!$AN26</f>
        <v>4</v>
      </c>
      <c r="G22" s="286">
        <f>F22/'11'!F21*100</f>
        <v>50</v>
      </c>
      <c r="H22" s="283">
        <f>'11'!F21-'12'!F22</f>
        <v>4</v>
      </c>
      <c r="I22" s="286">
        <f t="shared" si="1"/>
        <v>50</v>
      </c>
      <c r="J22" s="89"/>
      <c r="L22" s="290"/>
      <c r="M22" s="92"/>
    </row>
    <row r="23" spans="1:13" ht="18.75" customHeight="1" x14ac:dyDescent="0.2">
      <c r="A23" s="85" t="s">
        <v>78</v>
      </c>
      <c r="B23" s="282">
        <f>[13]Шаблон!$J27</f>
        <v>1</v>
      </c>
      <c r="C23" s="286">
        <f>B23/'11'!C22*100</f>
        <v>100</v>
      </c>
      <c r="D23" s="283">
        <f>'11'!C22-'12'!B23</f>
        <v>0</v>
      </c>
      <c r="E23" s="286">
        <f t="shared" si="0"/>
        <v>0</v>
      </c>
      <c r="F23" s="282">
        <f>[13]Шаблон!$AN27</f>
        <v>1</v>
      </c>
      <c r="G23" s="286">
        <f>F23/'11'!F22*100</f>
        <v>100</v>
      </c>
      <c r="H23" s="283">
        <f>'11'!F22-'12'!F23</f>
        <v>0</v>
      </c>
      <c r="I23" s="286">
        <f t="shared" si="1"/>
        <v>0</v>
      </c>
      <c r="J23" s="89"/>
      <c r="L23" s="290"/>
      <c r="M23" s="92"/>
    </row>
    <row r="24" spans="1:13" ht="15.75" x14ac:dyDescent="0.2">
      <c r="A24" s="85" t="s">
        <v>79</v>
      </c>
      <c r="B24" s="282">
        <f>[13]Шаблон!$J28</f>
        <v>4</v>
      </c>
      <c r="C24" s="286">
        <f>B24/'11'!C23*100</f>
        <v>66.666666666666657</v>
      </c>
      <c r="D24" s="283">
        <f>'11'!C23-'12'!B24</f>
        <v>2</v>
      </c>
      <c r="E24" s="286">
        <f t="shared" si="0"/>
        <v>33.333333333333343</v>
      </c>
      <c r="F24" s="282">
        <f>[13]Шаблон!$AN28</f>
        <v>3</v>
      </c>
      <c r="G24" s="286">
        <f>F24/'11'!F23*100</f>
        <v>60</v>
      </c>
      <c r="H24" s="283">
        <f>'11'!F23-'12'!F24</f>
        <v>2</v>
      </c>
      <c r="I24" s="286">
        <f t="shared" si="1"/>
        <v>40</v>
      </c>
      <c r="J24" s="89"/>
      <c r="L24" s="290"/>
      <c r="M24" s="92"/>
    </row>
    <row r="25" spans="1:13" ht="15.75" x14ac:dyDescent="0.2">
      <c r="A25" s="85" t="s">
        <v>80</v>
      </c>
      <c r="B25" s="282">
        <f>[13]Шаблон!$J29</f>
        <v>4</v>
      </c>
      <c r="C25" s="286">
        <f>B25/'11'!C24*100</f>
        <v>44.444444444444443</v>
      </c>
      <c r="D25" s="283">
        <f>'11'!C24-'12'!B25</f>
        <v>5</v>
      </c>
      <c r="E25" s="286">
        <f t="shared" si="0"/>
        <v>55.555555555555557</v>
      </c>
      <c r="F25" s="282">
        <f>[13]Шаблон!$AN29</f>
        <v>4</v>
      </c>
      <c r="G25" s="286">
        <f>F25/'11'!F24*100</f>
        <v>50</v>
      </c>
      <c r="H25" s="283">
        <f>'11'!F24-'12'!F25</f>
        <v>4</v>
      </c>
      <c r="I25" s="286">
        <f t="shared" si="1"/>
        <v>50</v>
      </c>
      <c r="J25" s="89"/>
      <c r="L25" s="290"/>
      <c r="M25" s="92"/>
    </row>
    <row r="26" spans="1:13" ht="31.5" x14ac:dyDescent="0.2">
      <c r="A26" s="85" t="s">
        <v>81</v>
      </c>
      <c r="B26" s="282">
        <f>[13]Шаблон!$J30</f>
        <v>9</v>
      </c>
      <c r="C26" s="286">
        <f>B26/'11'!C25*100</f>
        <v>64.285714285714292</v>
      </c>
      <c r="D26" s="283">
        <f>'11'!C25-'12'!B26</f>
        <v>5</v>
      </c>
      <c r="E26" s="286">
        <f t="shared" si="0"/>
        <v>35.714285714285708</v>
      </c>
      <c r="F26" s="282">
        <f>[13]Шаблон!$AN30</f>
        <v>7</v>
      </c>
      <c r="G26" s="286">
        <f>F26/'11'!F25*100</f>
        <v>77.777777777777786</v>
      </c>
      <c r="H26" s="283">
        <f>'11'!F25-'12'!F26</f>
        <v>2</v>
      </c>
      <c r="I26" s="286">
        <f t="shared" si="1"/>
        <v>22.222222222222214</v>
      </c>
      <c r="L26" s="91"/>
    </row>
    <row r="27" spans="1:13" ht="15.75" x14ac:dyDescent="0.2">
      <c r="A27" s="85" t="s">
        <v>82</v>
      </c>
      <c r="B27" s="282">
        <f>[13]Шаблон!$J31</f>
        <v>0</v>
      </c>
      <c r="C27" s="286" t="e">
        <f>B27/'11'!C26*100</f>
        <v>#DIV/0!</v>
      </c>
      <c r="D27" s="283">
        <f>'11'!C26-'12'!B27</f>
        <v>0</v>
      </c>
      <c r="E27" s="286" t="e">
        <f t="shared" si="0"/>
        <v>#DIV/0!</v>
      </c>
      <c r="F27" s="282">
        <f>[13]Шаблон!$AN31</f>
        <v>0</v>
      </c>
      <c r="G27" s="286" t="e">
        <f>F27/'11'!F26*100</f>
        <v>#DIV/0!</v>
      </c>
      <c r="H27" s="283">
        <f>'11'!F26-'12'!F27</f>
        <v>0</v>
      </c>
      <c r="I27" s="286" t="e">
        <f t="shared" si="1"/>
        <v>#DIV/0!</v>
      </c>
      <c r="L27" s="91"/>
    </row>
    <row r="28" spans="1:13" ht="15.75" x14ac:dyDescent="0.2">
      <c r="A28" s="85" t="s">
        <v>83</v>
      </c>
      <c r="B28" s="282">
        <f>[13]Шаблон!$J32</f>
        <v>1</v>
      </c>
      <c r="C28" s="286">
        <f>B28/'11'!C27*100</f>
        <v>100</v>
      </c>
      <c r="D28" s="283">
        <f>'11'!C27-'12'!B28</f>
        <v>0</v>
      </c>
      <c r="E28" s="286">
        <f t="shared" si="0"/>
        <v>0</v>
      </c>
      <c r="F28" s="282">
        <f>[13]Шаблон!$AN32</f>
        <v>1</v>
      </c>
      <c r="G28" s="286">
        <f>F28/'11'!F27*100</f>
        <v>100</v>
      </c>
      <c r="H28" s="283">
        <f>'11'!F27-'12'!F28</f>
        <v>0</v>
      </c>
      <c r="I28" s="286">
        <f t="shared" si="1"/>
        <v>0</v>
      </c>
    </row>
    <row r="29" spans="1:13" ht="15.75" x14ac:dyDescent="0.2">
      <c r="A29" s="85" t="s">
        <v>84</v>
      </c>
      <c r="B29" s="282">
        <f>[13]Шаблон!$J33</f>
        <v>4</v>
      </c>
      <c r="C29" s="286">
        <f>B29/'11'!C28*100</f>
        <v>80</v>
      </c>
      <c r="D29" s="283">
        <f>'11'!C28-'12'!B29</f>
        <v>1</v>
      </c>
      <c r="E29" s="286">
        <f t="shared" si="0"/>
        <v>20</v>
      </c>
      <c r="F29" s="282">
        <f>[13]Шаблон!$AN33</f>
        <v>4</v>
      </c>
      <c r="G29" s="286">
        <f>F29/'11'!F28*100</f>
        <v>100</v>
      </c>
      <c r="H29" s="283">
        <f>'11'!F28-'12'!F29</f>
        <v>0</v>
      </c>
      <c r="I29" s="286">
        <f t="shared" si="1"/>
        <v>0</v>
      </c>
    </row>
    <row r="30" spans="1:13" ht="15.75" x14ac:dyDescent="0.2">
      <c r="A30" s="85" t="s">
        <v>85</v>
      </c>
      <c r="B30" s="282">
        <f>[13]Шаблон!$J34</f>
        <v>3</v>
      </c>
      <c r="C30" s="286">
        <f>B30/'11'!C29*100</f>
        <v>75</v>
      </c>
      <c r="D30" s="283">
        <f>'11'!C29-'12'!B30</f>
        <v>1</v>
      </c>
      <c r="E30" s="286">
        <f t="shared" si="0"/>
        <v>25</v>
      </c>
      <c r="F30" s="282">
        <f>[13]Шаблон!$AN34</f>
        <v>3</v>
      </c>
      <c r="G30" s="286">
        <f>F30/'11'!F29*100</f>
        <v>75</v>
      </c>
      <c r="H30" s="283">
        <f>'11'!F29-'12'!F30</f>
        <v>1</v>
      </c>
      <c r="I30" s="286">
        <f t="shared" si="1"/>
        <v>25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zoomScaleSheetLayoutView="90" workbookViewId="0">
      <selection activeCell="G5" sqref="G5"/>
    </sheetView>
  </sheetViews>
  <sheetFormatPr defaultColWidth="9.140625" defaultRowHeight="15.75" x14ac:dyDescent="0.25"/>
  <cols>
    <col min="1" max="1" width="3.140625" style="130" customWidth="1"/>
    <col min="2" max="2" width="42" style="143" customWidth="1"/>
    <col min="3" max="3" width="25.7109375" style="131" customWidth="1"/>
    <col min="4" max="4" width="26.42578125" style="131" customWidth="1"/>
    <col min="5" max="6" width="9.140625" style="131"/>
    <col min="7" max="7" width="56.5703125" style="131" customWidth="1"/>
    <col min="8" max="16384" width="9.140625" style="131"/>
  </cols>
  <sheetData>
    <row r="1" spans="1:6" ht="42" customHeight="1" x14ac:dyDescent="0.25">
      <c r="A1" s="382" t="s">
        <v>263</v>
      </c>
      <c r="B1" s="382"/>
      <c r="C1" s="382"/>
      <c r="D1" s="382"/>
    </row>
    <row r="2" spans="1:6" ht="20.25" customHeight="1" x14ac:dyDescent="0.25">
      <c r="B2" s="382" t="s">
        <v>95</v>
      </c>
      <c r="C2" s="382"/>
      <c r="D2" s="382"/>
    </row>
    <row r="3" spans="1:6" ht="18.75" x14ac:dyDescent="0.3">
      <c r="B3" s="246" t="s">
        <v>212</v>
      </c>
    </row>
    <row r="4" spans="1:6" s="132" customFormat="1" ht="35.450000000000003" customHeight="1" x14ac:dyDescent="0.25">
      <c r="A4" s="254"/>
      <c r="B4" s="255" t="s">
        <v>96</v>
      </c>
      <c r="C4" s="256" t="s">
        <v>473</v>
      </c>
      <c r="D4" s="257" t="s">
        <v>475</v>
      </c>
    </row>
    <row r="5" spans="1:6" ht="35.25" customHeight="1" x14ac:dyDescent="0.25">
      <c r="A5" s="133">
        <v>1</v>
      </c>
      <c r="B5" s="134" t="s">
        <v>265</v>
      </c>
      <c r="C5" s="159">
        <v>429</v>
      </c>
      <c r="D5" s="159">
        <v>373</v>
      </c>
      <c r="F5" s="155"/>
    </row>
    <row r="6" spans="1:6" ht="45" customHeight="1" x14ac:dyDescent="0.25">
      <c r="A6" s="133">
        <v>2</v>
      </c>
      <c r="B6" s="134" t="s">
        <v>264</v>
      </c>
      <c r="C6" s="159">
        <v>361</v>
      </c>
      <c r="D6" s="159">
        <v>314</v>
      </c>
      <c r="F6" s="155"/>
    </row>
    <row r="7" spans="1:6" ht="63" x14ac:dyDescent="0.25">
      <c r="A7" s="133">
        <v>3</v>
      </c>
      <c r="B7" s="134" t="s">
        <v>266</v>
      </c>
      <c r="C7" s="159">
        <v>256</v>
      </c>
      <c r="D7" s="159">
        <v>224</v>
      </c>
      <c r="F7" s="155"/>
    </row>
    <row r="8" spans="1:6" s="137" customFormat="1" ht="18" customHeight="1" x14ac:dyDescent="0.25">
      <c r="A8" s="133">
        <v>4</v>
      </c>
      <c r="B8" s="134" t="s">
        <v>276</v>
      </c>
      <c r="C8" s="159">
        <v>142</v>
      </c>
      <c r="D8" s="159">
        <v>119</v>
      </c>
      <c r="F8" s="155"/>
    </row>
    <row r="9" spans="1:6" s="137" customFormat="1" ht="21.75" customHeight="1" x14ac:dyDescent="0.25">
      <c r="A9" s="133">
        <v>5</v>
      </c>
      <c r="B9" s="134" t="s">
        <v>267</v>
      </c>
      <c r="C9" s="159">
        <v>138</v>
      </c>
      <c r="D9" s="159">
        <v>119</v>
      </c>
      <c r="F9" s="155"/>
    </row>
    <row r="10" spans="1:6" s="137" customFormat="1" x14ac:dyDescent="0.25">
      <c r="A10" s="133">
        <v>6</v>
      </c>
      <c r="B10" s="134" t="s">
        <v>268</v>
      </c>
      <c r="C10" s="159">
        <v>107</v>
      </c>
      <c r="D10" s="159">
        <v>90</v>
      </c>
      <c r="F10" s="155"/>
    </row>
    <row r="11" spans="1:6" s="137" customFormat="1" ht="47.25" x14ac:dyDescent="0.25">
      <c r="A11" s="133">
        <v>7</v>
      </c>
      <c r="B11" s="134" t="s">
        <v>272</v>
      </c>
      <c r="C11" s="159">
        <v>98</v>
      </c>
      <c r="D11" s="159">
        <v>81</v>
      </c>
      <c r="F11" s="155"/>
    </row>
    <row r="12" spans="1:6" s="137" customFormat="1" ht="31.5" x14ac:dyDescent="0.25">
      <c r="A12" s="133">
        <v>8</v>
      </c>
      <c r="B12" s="134" t="s">
        <v>269</v>
      </c>
      <c r="C12" s="159">
        <v>75</v>
      </c>
      <c r="D12" s="159">
        <v>62</v>
      </c>
      <c r="F12" s="155"/>
    </row>
    <row r="13" spans="1:6" s="137" customFormat="1" x14ac:dyDescent="0.25">
      <c r="A13" s="133">
        <v>9</v>
      </c>
      <c r="B13" s="134" t="s">
        <v>300</v>
      </c>
      <c r="C13" s="159">
        <v>73</v>
      </c>
      <c r="D13" s="159">
        <v>70</v>
      </c>
      <c r="F13" s="155"/>
    </row>
    <row r="14" spans="1:6" s="137" customFormat="1" ht="31.5" x14ac:dyDescent="0.25">
      <c r="A14" s="133">
        <v>10</v>
      </c>
      <c r="B14" s="134" t="s">
        <v>291</v>
      </c>
      <c r="C14" s="159">
        <v>60</v>
      </c>
      <c r="D14" s="159">
        <v>60</v>
      </c>
      <c r="F14" s="155"/>
    </row>
    <row r="15" spans="1:6" s="137" customFormat="1" ht="18.75" customHeight="1" x14ac:dyDescent="0.25">
      <c r="A15" s="133">
        <v>11</v>
      </c>
      <c r="B15" s="134" t="s">
        <v>287</v>
      </c>
      <c r="C15" s="159">
        <v>57</v>
      </c>
      <c r="D15" s="159">
        <v>46</v>
      </c>
      <c r="F15" s="155"/>
    </row>
    <row r="16" spans="1:6" s="137" customFormat="1" ht="20.25" customHeight="1" x14ac:dyDescent="0.25">
      <c r="A16" s="133">
        <v>12</v>
      </c>
      <c r="B16" s="134" t="s">
        <v>271</v>
      </c>
      <c r="C16" s="159">
        <v>54</v>
      </c>
      <c r="D16" s="159">
        <v>47</v>
      </c>
      <c r="F16" s="155"/>
    </row>
    <row r="17" spans="1:6" s="137" customFormat="1" ht="32.25" customHeight="1" x14ac:dyDescent="0.25">
      <c r="A17" s="133">
        <v>13</v>
      </c>
      <c r="B17" s="134" t="s">
        <v>270</v>
      </c>
      <c r="C17" s="159">
        <v>49</v>
      </c>
      <c r="D17" s="159">
        <v>44</v>
      </c>
      <c r="F17" s="155"/>
    </row>
    <row r="18" spans="1:6" s="137" customFormat="1" x14ac:dyDescent="0.25">
      <c r="A18" s="133">
        <v>14</v>
      </c>
      <c r="B18" s="134" t="s">
        <v>288</v>
      </c>
      <c r="C18" s="159">
        <v>42</v>
      </c>
      <c r="D18" s="159">
        <v>35</v>
      </c>
      <c r="F18" s="155"/>
    </row>
    <row r="19" spans="1:6" s="137" customFormat="1" ht="35.25" customHeight="1" x14ac:dyDescent="0.25">
      <c r="A19" s="133">
        <v>15</v>
      </c>
      <c r="B19" s="134" t="s">
        <v>283</v>
      </c>
      <c r="C19" s="159">
        <v>36</v>
      </c>
      <c r="D19" s="159">
        <v>30</v>
      </c>
      <c r="F19" s="155"/>
    </row>
    <row r="20" spans="1:6" s="137" customFormat="1" ht="52.5" customHeight="1" x14ac:dyDescent="0.25">
      <c r="A20" s="133">
        <v>16</v>
      </c>
      <c r="B20" s="134" t="s">
        <v>279</v>
      </c>
      <c r="C20" s="159">
        <v>36</v>
      </c>
      <c r="D20" s="159">
        <v>26</v>
      </c>
      <c r="F20" s="155"/>
    </row>
    <row r="21" spans="1:6" s="137" customFormat="1" ht="35.25" customHeight="1" x14ac:dyDescent="0.25">
      <c r="A21" s="133">
        <v>17</v>
      </c>
      <c r="B21" s="134" t="s">
        <v>301</v>
      </c>
      <c r="C21" s="159">
        <v>35</v>
      </c>
      <c r="D21" s="159">
        <v>33</v>
      </c>
      <c r="F21" s="155"/>
    </row>
    <row r="22" spans="1:6" s="137" customFormat="1" ht="23.25" customHeight="1" x14ac:dyDescent="0.25">
      <c r="A22" s="133">
        <v>18</v>
      </c>
      <c r="B22" s="134" t="s">
        <v>297</v>
      </c>
      <c r="C22" s="159">
        <v>35</v>
      </c>
      <c r="D22" s="159">
        <v>33</v>
      </c>
      <c r="F22" s="155"/>
    </row>
    <row r="23" spans="1:6" s="137" customFormat="1" ht="26.25" customHeight="1" x14ac:dyDescent="0.25">
      <c r="A23" s="133">
        <v>19</v>
      </c>
      <c r="B23" s="134" t="s">
        <v>292</v>
      </c>
      <c r="C23" s="159">
        <v>32</v>
      </c>
      <c r="D23" s="159">
        <v>27</v>
      </c>
      <c r="F23" s="155"/>
    </row>
    <row r="24" spans="1:6" s="137" customFormat="1" ht="44.25" customHeight="1" x14ac:dyDescent="0.25">
      <c r="A24" s="133">
        <v>20</v>
      </c>
      <c r="B24" s="134" t="s">
        <v>284</v>
      </c>
      <c r="C24" s="159">
        <v>32</v>
      </c>
      <c r="D24" s="159">
        <v>29</v>
      </c>
      <c r="F24" s="155"/>
    </row>
    <row r="25" spans="1:6" s="137" customFormat="1" ht="22.5" customHeight="1" x14ac:dyDescent="0.25">
      <c r="A25" s="133">
        <v>21</v>
      </c>
      <c r="B25" s="134" t="s">
        <v>282</v>
      </c>
      <c r="C25" s="159">
        <v>29</v>
      </c>
      <c r="D25" s="159">
        <v>22</v>
      </c>
      <c r="F25" s="155"/>
    </row>
    <row r="26" spans="1:6" s="137" customFormat="1" ht="31.5" x14ac:dyDescent="0.25">
      <c r="A26" s="133">
        <v>22</v>
      </c>
      <c r="B26" s="134" t="s">
        <v>280</v>
      </c>
      <c r="C26" s="159">
        <v>28</v>
      </c>
      <c r="D26" s="159">
        <v>26</v>
      </c>
      <c r="F26" s="155"/>
    </row>
    <row r="27" spans="1:6" s="137" customFormat="1" ht="31.5" x14ac:dyDescent="0.25">
      <c r="A27" s="133">
        <v>23</v>
      </c>
      <c r="B27" s="134" t="s">
        <v>294</v>
      </c>
      <c r="C27" s="159">
        <v>24</v>
      </c>
      <c r="D27" s="159">
        <v>20</v>
      </c>
      <c r="F27" s="155"/>
    </row>
    <row r="28" spans="1:6" s="137" customFormat="1" ht="21" customHeight="1" x14ac:dyDescent="0.25">
      <c r="A28" s="133">
        <v>24</v>
      </c>
      <c r="B28" s="134" t="s">
        <v>313</v>
      </c>
      <c r="C28" s="159">
        <v>21</v>
      </c>
      <c r="D28" s="159">
        <v>20</v>
      </c>
      <c r="F28" s="155"/>
    </row>
    <row r="29" spans="1:6" s="137" customFormat="1" ht="18.75" customHeight="1" x14ac:dyDescent="0.25">
      <c r="A29" s="133">
        <v>25</v>
      </c>
      <c r="B29" s="134" t="s">
        <v>293</v>
      </c>
      <c r="C29" s="159">
        <v>20</v>
      </c>
      <c r="D29" s="159">
        <v>18</v>
      </c>
      <c r="F29" s="155"/>
    </row>
    <row r="30" spans="1:6" s="137" customFormat="1" x14ac:dyDescent="0.25">
      <c r="A30" s="133">
        <v>26</v>
      </c>
      <c r="B30" s="134" t="s">
        <v>278</v>
      </c>
      <c r="C30" s="159">
        <v>19</v>
      </c>
      <c r="D30" s="159">
        <v>16</v>
      </c>
      <c r="F30" s="155"/>
    </row>
    <row r="31" spans="1:6" s="137" customFormat="1" ht="21.75" customHeight="1" x14ac:dyDescent="0.25">
      <c r="A31" s="133">
        <v>27</v>
      </c>
      <c r="B31" s="134" t="s">
        <v>281</v>
      </c>
      <c r="C31" s="159">
        <v>19</v>
      </c>
      <c r="D31" s="159">
        <v>18</v>
      </c>
      <c r="F31" s="155"/>
    </row>
    <row r="32" spans="1:6" s="137" customFormat="1" ht="47.25" x14ac:dyDescent="0.25">
      <c r="A32" s="133">
        <v>28</v>
      </c>
      <c r="B32" s="134" t="s">
        <v>407</v>
      </c>
      <c r="C32" s="159">
        <v>19</v>
      </c>
      <c r="D32" s="159">
        <v>19</v>
      </c>
      <c r="F32" s="155"/>
    </row>
    <row r="33" spans="1:6" s="137" customFormat="1" ht="20.25" customHeight="1" x14ac:dyDescent="0.25">
      <c r="A33" s="133">
        <v>29</v>
      </c>
      <c r="B33" s="134" t="s">
        <v>303</v>
      </c>
      <c r="C33" s="159">
        <v>18</v>
      </c>
      <c r="D33" s="159">
        <v>14</v>
      </c>
      <c r="F33" s="155"/>
    </row>
    <row r="34" spans="1:6" s="137" customFormat="1" ht="21" customHeight="1" x14ac:dyDescent="0.25">
      <c r="A34" s="133">
        <v>30</v>
      </c>
      <c r="B34" s="134" t="s">
        <v>299</v>
      </c>
      <c r="C34" s="159">
        <v>18</v>
      </c>
      <c r="D34" s="159">
        <v>16</v>
      </c>
      <c r="F34" s="155"/>
    </row>
    <row r="35" spans="1:6" s="137" customFormat="1" ht="30.75" customHeight="1" x14ac:dyDescent="0.25">
      <c r="A35" s="133">
        <v>31</v>
      </c>
      <c r="B35" s="138" t="s">
        <v>361</v>
      </c>
      <c r="C35" s="159">
        <v>18</v>
      </c>
      <c r="D35" s="159">
        <v>15</v>
      </c>
      <c r="F35" s="155"/>
    </row>
    <row r="36" spans="1:6" s="137" customFormat="1" ht="36" customHeight="1" x14ac:dyDescent="0.25">
      <c r="A36" s="133">
        <v>32</v>
      </c>
      <c r="B36" s="134" t="s">
        <v>273</v>
      </c>
      <c r="C36" s="159">
        <v>17</v>
      </c>
      <c r="D36" s="159">
        <v>15</v>
      </c>
      <c r="F36" s="155"/>
    </row>
    <row r="37" spans="1:6" s="137" customFormat="1" ht="39" customHeight="1" x14ac:dyDescent="0.25">
      <c r="A37" s="133">
        <v>33</v>
      </c>
      <c r="B37" s="134" t="s">
        <v>460</v>
      </c>
      <c r="C37" s="159">
        <v>17</v>
      </c>
      <c r="D37" s="159">
        <v>14</v>
      </c>
      <c r="F37" s="155"/>
    </row>
    <row r="38" spans="1:6" s="137" customFormat="1" ht="22.5" customHeight="1" x14ac:dyDescent="0.25">
      <c r="A38" s="133">
        <v>34</v>
      </c>
      <c r="B38" s="134" t="s">
        <v>275</v>
      </c>
      <c r="C38" s="159">
        <v>16</v>
      </c>
      <c r="D38" s="159">
        <v>12</v>
      </c>
      <c r="F38" s="155"/>
    </row>
    <row r="39" spans="1:6" s="137" customFormat="1" ht="21.75" customHeight="1" x14ac:dyDescent="0.25">
      <c r="A39" s="133">
        <v>35</v>
      </c>
      <c r="B39" s="134" t="s">
        <v>414</v>
      </c>
      <c r="C39" s="159">
        <v>16</v>
      </c>
      <c r="D39" s="159">
        <v>14</v>
      </c>
      <c r="F39" s="155"/>
    </row>
    <row r="40" spans="1:6" s="137" customFormat="1" x14ac:dyDescent="0.25">
      <c r="A40" s="133">
        <v>36</v>
      </c>
      <c r="B40" s="134" t="s">
        <v>365</v>
      </c>
      <c r="C40" s="159">
        <v>15</v>
      </c>
      <c r="D40" s="159">
        <v>9</v>
      </c>
      <c r="F40" s="155"/>
    </row>
    <row r="41" spans="1:6" ht="37.5" customHeight="1" x14ac:dyDescent="0.25">
      <c r="A41" s="133">
        <v>37</v>
      </c>
      <c r="B41" s="139" t="s">
        <v>310</v>
      </c>
      <c r="C41" s="140">
        <v>15</v>
      </c>
      <c r="D41" s="140">
        <v>10</v>
      </c>
      <c r="F41" s="155"/>
    </row>
    <row r="42" spans="1:6" ht="15" customHeight="1" x14ac:dyDescent="0.25">
      <c r="A42" s="133">
        <v>38</v>
      </c>
      <c r="B42" s="141" t="s">
        <v>285</v>
      </c>
      <c r="C42" s="140">
        <v>15</v>
      </c>
      <c r="D42" s="140">
        <v>12</v>
      </c>
      <c r="F42" s="155"/>
    </row>
    <row r="43" spans="1:6" ht="31.5" x14ac:dyDescent="0.25">
      <c r="A43" s="133">
        <v>39</v>
      </c>
      <c r="B43" s="134" t="s">
        <v>505</v>
      </c>
      <c r="C43" s="140">
        <v>15</v>
      </c>
      <c r="D43" s="140">
        <v>13</v>
      </c>
      <c r="F43" s="155"/>
    </row>
    <row r="44" spans="1:6" ht="32.25" customHeight="1" x14ac:dyDescent="0.25">
      <c r="A44" s="133">
        <v>40</v>
      </c>
      <c r="B44" s="134" t="s">
        <v>506</v>
      </c>
      <c r="C44" s="140">
        <v>14</v>
      </c>
      <c r="D44" s="140">
        <v>13</v>
      </c>
      <c r="F44" s="155"/>
    </row>
    <row r="45" spans="1:6" x14ac:dyDescent="0.25">
      <c r="A45" s="133">
        <v>41</v>
      </c>
      <c r="B45" s="134" t="s">
        <v>289</v>
      </c>
      <c r="C45" s="140">
        <v>14</v>
      </c>
      <c r="D45" s="140">
        <v>14</v>
      </c>
      <c r="F45" s="155"/>
    </row>
    <row r="46" spans="1:6" x14ac:dyDescent="0.25">
      <c r="A46" s="133">
        <v>42</v>
      </c>
      <c r="B46" s="134" t="s">
        <v>286</v>
      </c>
      <c r="C46" s="140">
        <v>14</v>
      </c>
      <c r="D46" s="140">
        <v>14</v>
      </c>
      <c r="F46" s="155"/>
    </row>
    <row r="47" spans="1:6" ht="18.75" customHeight="1" x14ac:dyDescent="0.25">
      <c r="A47" s="133">
        <v>43</v>
      </c>
      <c r="B47" s="142" t="s">
        <v>311</v>
      </c>
      <c r="C47" s="140">
        <v>13</v>
      </c>
      <c r="D47" s="140">
        <v>10</v>
      </c>
      <c r="F47" s="155"/>
    </row>
    <row r="48" spans="1:6" ht="47.25" x14ac:dyDescent="0.25">
      <c r="A48" s="133">
        <v>44</v>
      </c>
      <c r="B48" s="142" t="s">
        <v>368</v>
      </c>
      <c r="C48" s="140">
        <v>13</v>
      </c>
      <c r="D48" s="140">
        <v>11</v>
      </c>
      <c r="F48" s="155"/>
    </row>
    <row r="49" spans="1:6" ht="14.25" customHeight="1" x14ac:dyDescent="0.25">
      <c r="A49" s="133">
        <v>45</v>
      </c>
      <c r="B49" s="142" t="s">
        <v>304</v>
      </c>
      <c r="C49" s="140">
        <v>13</v>
      </c>
      <c r="D49" s="140">
        <v>10</v>
      </c>
      <c r="F49" s="155"/>
    </row>
    <row r="50" spans="1:6" ht="14.25" customHeight="1" x14ac:dyDescent="0.25">
      <c r="A50" s="133">
        <v>46</v>
      </c>
      <c r="B50" s="142" t="s">
        <v>507</v>
      </c>
      <c r="C50" s="140">
        <v>13</v>
      </c>
      <c r="D50" s="140">
        <v>12</v>
      </c>
      <c r="F50" s="155"/>
    </row>
    <row r="51" spans="1:6" ht="31.5" x14ac:dyDescent="0.25">
      <c r="A51" s="133">
        <v>47</v>
      </c>
      <c r="B51" s="142" t="s">
        <v>296</v>
      </c>
      <c r="C51" s="140">
        <v>12</v>
      </c>
      <c r="D51" s="140">
        <v>10</v>
      </c>
      <c r="F51" s="155"/>
    </row>
    <row r="52" spans="1:6" ht="35.25" customHeight="1" x14ac:dyDescent="0.25">
      <c r="A52" s="133">
        <v>48</v>
      </c>
      <c r="B52" s="142" t="s">
        <v>277</v>
      </c>
      <c r="C52" s="140">
        <v>12</v>
      </c>
      <c r="D52" s="140">
        <v>10</v>
      </c>
      <c r="F52" s="155"/>
    </row>
    <row r="53" spans="1:6" ht="31.5" x14ac:dyDescent="0.25">
      <c r="A53" s="133">
        <v>49</v>
      </c>
      <c r="B53" s="142" t="s">
        <v>409</v>
      </c>
      <c r="C53" s="140">
        <v>12</v>
      </c>
      <c r="D53" s="140">
        <v>9</v>
      </c>
      <c r="F53" s="155"/>
    </row>
    <row r="54" spans="1:6" ht="28.5" customHeight="1" x14ac:dyDescent="0.25">
      <c r="A54" s="133">
        <v>50</v>
      </c>
      <c r="B54" s="141" t="s">
        <v>308</v>
      </c>
      <c r="C54" s="140">
        <v>11</v>
      </c>
      <c r="D54" s="140">
        <v>11</v>
      </c>
      <c r="F54" s="155"/>
    </row>
    <row r="55" spans="1:6" x14ac:dyDescent="0.25">
      <c r="F55" s="155"/>
    </row>
    <row r="56" spans="1:6" x14ac:dyDescent="0.25">
      <c r="F56" s="155"/>
    </row>
    <row r="57" spans="1:6" x14ac:dyDescent="0.25">
      <c r="F57" s="155"/>
    </row>
    <row r="58" spans="1:6" x14ac:dyDescent="0.25">
      <c r="F58" s="155"/>
    </row>
    <row r="59" spans="1:6" x14ac:dyDescent="0.25">
      <c r="F59" s="155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zoomScaleSheetLayoutView="90" workbookViewId="0">
      <selection activeCell="G8" sqref="G8"/>
    </sheetView>
  </sheetViews>
  <sheetFormatPr defaultColWidth="9.140625" defaultRowHeight="15.75" x14ac:dyDescent="0.25"/>
  <cols>
    <col min="1" max="1" width="3.140625" style="130" customWidth="1"/>
    <col min="2" max="2" width="44.28515625" style="143" customWidth="1"/>
    <col min="3" max="3" width="26.28515625" style="131" customWidth="1"/>
    <col min="4" max="4" width="26.42578125" style="131" customWidth="1"/>
    <col min="5" max="6" width="9.140625" style="131"/>
    <col min="7" max="7" width="56.5703125" style="131" customWidth="1"/>
    <col min="8" max="16384" width="9.140625" style="131"/>
  </cols>
  <sheetData>
    <row r="1" spans="1:6" ht="57.6" customHeight="1" x14ac:dyDescent="0.25">
      <c r="A1" s="382" t="s">
        <v>302</v>
      </c>
      <c r="B1" s="382"/>
      <c r="C1" s="382"/>
      <c r="D1" s="382"/>
    </row>
    <row r="2" spans="1:6" ht="20.25" customHeight="1" x14ac:dyDescent="0.25">
      <c r="B2" s="382" t="s">
        <v>95</v>
      </c>
      <c r="C2" s="382"/>
      <c r="D2" s="382"/>
    </row>
    <row r="3" spans="1:6" ht="18.75" x14ac:dyDescent="0.3">
      <c r="B3" s="246" t="s">
        <v>212</v>
      </c>
    </row>
    <row r="4" spans="1:6" s="132" customFormat="1" ht="35.450000000000003" customHeight="1" x14ac:dyDescent="0.25">
      <c r="A4" s="254"/>
      <c r="B4" s="255" t="s">
        <v>96</v>
      </c>
      <c r="C4" s="349" t="s">
        <v>473</v>
      </c>
      <c r="D4" s="350" t="s">
        <v>475</v>
      </c>
    </row>
    <row r="5" spans="1:6" ht="18.75" customHeight="1" x14ac:dyDescent="0.25">
      <c r="A5" s="133">
        <v>1</v>
      </c>
      <c r="B5" s="134" t="s">
        <v>265</v>
      </c>
      <c r="C5" s="159">
        <v>376</v>
      </c>
      <c r="D5" s="159">
        <v>325</v>
      </c>
      <c r="F5" s="155"/>
    </row>
    <row r="6" spans="1:6" ht="30" customHeight="1" x14ac:dyDescent="0.25">
      <c r="A6" s="133">
        <v>2</v>
      </c>
      <c r="B6" s="134" t="s">
        <v>264</v>
      </c>
      <c r="C6" s="159">
        <v>258</v>
      </c>
      <c r="D6" s="159">
        <v>233</v>
      </c>
      <c r="F6" s="155"/>
    </row>
    <row r="7" spans="1:6" ht="63.75" customHeight="1" x14ac:dyDescent="0.25">
      <c r="A7" s="133">
        <v>3</v>
      </c>
      <c r="B7" s="134" t="s">
        <v>266</v>
      </c>
      <c r="C7" s="159">
        <v>238</v>
      </c>
      <c r="D7" s="159">
        <v>207</v>
      </c>
      <c r="F7" s="155"/>
    </row>
    <row r="8" spans="1:6" s="137" customFormat="1" x14ac:dyDescent="0.25">
      <c r="A8" s="133">
        <v>4</v>
      </c>
      <c r="B8" s="134" t="s">
        <v>276</v>
      </c>
      <c r="C8" s="159">
        <v>142</v>
      </c>
      <c r="D8" s="159">
        <v>119</v>
      </c>
      <c r="F8" s="155"/>
    </row>
    <row r="9" spans="1:6" s="137" customFormat="1" x14ac:dyDescent="0.25">
      <c r="A9" s="133">
        <v>5</v>
      </c>
      <c r="B9" s="134" t="s">
        <v>267</v>
      </c>
      <c r="C9" s="159">
        <v>128</v>
      </c>
      <c r="D9" s="159">
        <v>112</v>
      </c>
      <c r="F9" s="155"/>
    </row>
    <row r="10" spans="1:6" s="137" customFormat="1" ht="47.25" x14ac:dyDescent="0.25">
      <c r="A10" s="133">
        <v>6</v>
      </c>
      <c r="B10" s="134" t="s">
        <v>272</v>
      </c>
      <c r="C10" s="159">
        <v>93</v>
      </c>
      <c r="D10" s="159">
        <v>77</v>
      </c>
      <c r="F10" s="155"/>
    </row>
    <row r="11" spans="1:6" s="137" customFormat="1" ht="31.5" x14ac:dyDescent="0.25">
      <c r="A11" s="133">
        <v>7</v>
      </c>
      <c r="B11" s="134" t="s">
        <v>269</v>
      </c>
      <c r="C11" s="159">
        <v>70</v>
      </c>
      <c r="D11" s="159">
        <v>57</v>
      </c>
      <c r="F11" s="155"/>
    </row>
    <row r="12" spans="1:6" s="137" customFormat="1" x14ac:dyDescent="0.25">
      <c r="A12" s="133">
        <v>8</v>
      </c>
      <c r="B12" s="134" t="s">
        <v>300</v>
      </c>
      <c r="C12" s="159">
        <v>58</v>
      </c>
      <c r="D12" s="159">
        <v>57</v>
      </c>
      <c r="F12" s="155"/>
    </row>
    <row r="13" spans="1:6" s="137" customFormat="1" x14ac:dyDescent="0.25">
      <c r="A13" s="133">
        <v>9</v>
      </c>
      <c r="B13" s="134" t="s">
        <v>287</v>
      </c>
      <c r="C13" s="159">
        <v>51</v>
      </c>
      <c r="D13" s="159">
        <v>43</v>
      </c>
      <c r="F13" s="155"/>
    </row>
    <row r="14" spans="1:6" s="137" customFormat="1" x14ac:dyDescent="0.25">
      <c r="A14" s="133">
        <v>10</v>
      </c>
      <c r="B14" s="134" t="s">
        <v>271</v>
      </c>
      <c r="C14" s="159">
        <v>51</v>
      </c>
      <c r="D14" s="159">
        <v>44</v>
      </c>
      <c r="F14" s="155"/>
    </row>
    <row r="15" spans="1:6" s="137" customFormat="1" ht="33.75" customHeight="1" x14ac:dyDescent="0.25">
      <c r="A15" s="133">
        <v>11</v>
      </c>
      <c r="B15" s="134" t="s">
        <v>270</v>
      </c>
      <c r="C15" s="159">
        <v>45</v>
      </c>
      <c r="D15" s="159">
        <v>41</v>
      </c>
      <c r="F15" s="155"/>
    </row>
    <row r="16" spans="1:6" s="137" customFormat="1" ht="32.25" customHeight="1" x14ac:dyDescent="0.25">
      <c r="A16" s="133">
        <v>12</v>
      </c>
      <c r="B16" s="134" t="s">
        <v>291</v>
      </c>
      <c r="C16" s="159">
        <v>42</v>
      </c>
      <c r="D16" s="159">
        <v>42</v>
      </c>
      <c r="F16" s="155"/>
    </row>
    <row r="17" spans="1:6" s="137" customFormat="1" ht="33" customHeight="1" x14ac:dyDescent="0.25">
      <c r="A17" s="133">
        <v>13</v>
      </c>
      <c r="B17" s="134" t="s">
        <v>283</v>
      </c>
      <c r="C17" s="159">
        <v>32</v>
      </c>
      <c r="D17" s="159">
        <v>27</v>
      </c>
      <c r="F17" s="155"/>
    </row>
    <row r="18" spans="1:6" s="137" customFormat="1" ht="47.25" customHeight="1" x14ac:dyDescent="0.25">
      <c r="A18" s="133">
        <v>14</v>
      </c>
      <c r="B18" s="134" t="s">
        <v>284</v>
      </c>
      <c r="C18" s="159">
        <v>30</v>
      </c>
      <c r="D18" s="159">
        <v>27</v>
      </c>
      <c r="F18" s="155"/>
    </row>
    <row r="19" spans="1:6" s="137" customFormat="1" ht="33" customHeight="1" x14ac:dyDescent="0.25">
      <c r="A19" s="133">
        <v>15</v>
      </c>
      <c r="B19" s="134" t="s">
        <v>301</v>
      </c>
      <c r="C19" s="159">
        <v>29</v>
      </c>
      <c r="D19" s="159">
        <v>28</v>
      </c>
      <c r="F19" s="155"/>
    </row>
    <row r="20" spans="1:6" s="137" customFormat="1" ht="37.5" customHeight="1" x14ac:dyDescent="0.25">
      <c r="A20" s="133">
        <v>16</v>
      </c>
      <c r="B20" s="134" t="s">
        <v>279</v>
      </c>
      <c r="C20" s="159">
        <v>28</v>
      </c>
      <c r="D20" s="159">
        <v>18</v>
      </c>
      <c r="F20" s="155"/>
    </row>
    <row r="21" spans="1:6" s="137" customFormat="1" ht="21" customHeight="1" x14ac:dyDescent="0.25">
      <c r="A21" s="133">
        <v>17</v>
      </c>
      <c r="B21" s="134" t="s">
        <v>288</v>
      </c>
      <c r="C21" s="159">
        <v>27</v>
      </c>
      <c r="D21" s="159">
        <v>25</v>
      </c>
      <c r="F21" s="155"/>
    </row>
    <row r="22" spans="1:6" s="137" customFormat="1" ht="23.25" customHeight="1" x14ac:dyDescent="0.25">
      <c r="A22" s="133">
        <v>18</v>
      </c>
      <c r="B22" s="134" t="s">
        <v>292</v>
      </c>
      <c r="C22" s="159">
        <v>27</v>
      </c>
      <c r="D22" s="159">
        <v>23</v>
      </c>
      <c r="F22" s="155"/>
    </row>
    <row r="23" spans="1:6" s="137" customFormat="1" ht="21" customHeight="1" x14ac:dyDescent="0.25">
      <c r="A23" s="133">
        <v>19</v>
      </c>
      <c r="B23" s="134" t="s">
        <v>297</v>
      </c>
      <c r="C23" s="159">
        <v>23</v>
      </c>
      <c r="D23" s="159">
        <v>23</v>
      </c>
      <c r="F23" s="155"/>
    </row>
    <row r="24" spans="1:6" s="137" customFormat="1" ht="36" customHeight="1" x14ac:dyDescent="0.25">
      <c r="A24" s="133">
        <v>20</v>
      </c>
      <c r="B24" s="134" t="s">
        <v>280</v>
      </c>
      <c r="C24" s="159">
        <v>23</v>
      </c>
      <c r="D24" s="159">
        <v>21</v>
      </c>
      <c r="F24" s="155"/>
    </row>
    <row r="25" spans="1:6" s="137" customFormat="1" ht="36.75" customHeight="1" x14ac:dyDescent="0.25">
      <c r="A25" s="133">
        <v>21</v>
      </c>
      <c r="B25" s="134" t="s">
        <v>294</v>
      </c>
      <c r="C25" s="159">
        <v>23</v>
      </c>
      <c r="D25" s="159">
        <v>19</v>
      </c>
      <c r="F25" s="155"/>
    </row>
    <row r="26" spans="1:6" s="137" customFormat="1" ht="24" customHeight="1" x14ac:dyDescent="0.25">
      <c r="A26" s="133">
        <v>22</v>
      </c>
      <c r="B26" s="134" t="s">
        <v>282</v>
      </c>
      <c r="C26" s="159">
        <v>21</v>
      </c>
      <c r="D26" s="159">
        <v>14</v>
      </c>
      <c r="F26" s="155"/>
    </row>
    <row r="27" spans="1:6" s="137" customFormat="1" ht="49.5" customHeight="1" x14ac:dyDescent="0.25">
      <c r="A27" s="133">
        <v>23</v>
      </c>
      <c r="B27" s="134" t="s">
        <v>407</v>
      </c>
      <c r="C27" s="159">
        <v>19</v>
      </c>
      <c r="D27" s="159">
        <v>19</v>
      </c>
      <c r="F27" s="155"/>
    </row>
    <row r="28" spans="1:6" s="137" customFormat="1" ht="16.5" customHeight="1" x14ac:dyDescent="0.25">
      <c r="A28" s="133">
        <v>24</v>
      </c>
      <c r="B28" s="134" t="s">
        <v>281</v>
      </c>
      <c r="C28" s="159">
        <v>17</v>
      </c>
      <c r="D28" s="159">
        <v>16</v>
      </c>
      <c r="F28" s="155"/>
    </row>
    <row r="29" spans="1:6" s="137" customFormat="1" ht="18.75" customHeight="1" x14ac:dyDescent="0.25">
      <c r="A29" s="133">
        <v>25</v>
      </c>
      <c r="B29" s="134" t="s">
        <v>313</v>
      </c>
      <c r="C29" s="159">
        <v>16</v>
      </c>
      <c r="D29" s="159">
        <v>16</v>
      </c>
      <c r="F29" s="155"/>
    </row>
    <row r="30" spans="1:6" s="137" customFormat="1" ht="19.5" customHeight="1" x14ac:dyDescent="0.25">
      <c r="A30" s="133">
        <v>26</v>
      </c>
      <c r="B30" s="134" t="s">
        <v>303</v>
      </c>
      <c r="C30" s="159">
        <v>16</v>
      </c>
      <c r="D30" s="159">
        <v>12</v>
      </c>
      <c r="F30" s="155"/>
    </row>
    <row r="31" spans="1:6" s="137" customFormat="1" ht="17.25" customHeight="1" x14ac:dyDescent="0.25">
      <c r="A31" s="133">
        <v>27</v>
      </c>
      <c r="B31" s="134" t="s">
        <v>299</v>
      </c>
      <c r="C31" s="159">
        <v>15</v>
      </c>
      <c r="D31" s="159">
        <v>13</v>
      </c>
      <c r="F31" s="155"/>
    </row>
    <row r="32" spans="1:6" s="137" customFormat="1" ht="33" customHeight="1" x14ac:dyDescent="0.25">
      <c r="A32" s="133">
        <v>28</v>
      </c>
      <c r="B32" s="134" t="s">
        <v>361</v>
      </c>
      <c r="C32" s="159">
        <v>15</v>
      </c>
      <c r="D32" s="159">
        <v>12</v>
      </c>
      <c r="F32" s="155"/>
    </row>
    <row r="33" spans="1:6" s="137" customFormat="1" ht="15.75" customHeight="1" x14ac:dyDescent="0.25">
      <c r="A33" s="133">
        <v>29</v>
      </c>
      <c r="B33" s="134" t="s">
        <v>365</v>
      </c>
      <c r="C33" s="159">
        <v>15</v>
      </c>
      <c r="D33" s="159">
        <v>9</v>
      </c>
      <c r="F33" s="155"/>
    </row>
    <row r="34" spans="1:6" s="137" customFormat="1" x14ac:dyDescent="0.25">
      <c r="A34" s="133">
        <v>30</v>
      </c>
      <c r="B34" s="134" t="s">
        <v>268</v>
      </c>
      <c r="C34" s="159">
        <v>14</v>
      </c>
      <c r="D34" s="159">
        <v>10</v>
      </c>
      <c r="F34" s="155"/>
    </row>
    <row r="35" spans="1:6" s="137" customFormat="1" ht="32.25" customHeight="1" x14ac:dyDescent="0.25">
      <c r="A35" s="133">
        <v>31</v>
      </c>
      <c r="B35" s="138" t="s">
        <v>505</v>
      </c>
      <c r="C35" s="159">
        <v>13</v>
      </c>
      <c r="D35" s="159">
        <v>12</v>
      </c>
      <c r="F35" s="155"/>
    </row>
    <row r="36" spans="1:6" s="137" customFormat="1" x14ac:dyDescent="0.25">
      <c r="A36" s="133">
        <v>32</v>
      </c>
      <c r="B36" s="134" t="s">
        <v>293</v>
      </c>
      <c r="C36" s="159">
        <v>12</v>
      </c>
      <c r="D36" s="159">
        <v>11</v>
      </c>
      <c r="F36" s="155"/>
    </row>
    <row r="37" spans="1:6" s="137" customFormat="1" ht="21.75" customHeight="1" x14ac:dyDescent="0.25">
      <c r="A37" s="133">
        <v>33</v>
      </c>
      <c r="B37" s="134" t="s">
        <v>275</v>
      </c>
      <c r="C37" s="159">
        <v>12</v>
      </c>
      <c r="D37" s="159">
        <v>10</v>
      </c>
      <c r="F37" s="155"/>
    </row>
    <row r="38" spans="1:6" s="137" customFormat="1" ht="39" customHeight="1" x14ac:dyDescent="0.25">
      <c r="A38" s="133">
        <v>34</v>
      </c>
      <c r="B38" s="134" t="s">
        <v>506</v>
      </c>
      <c r="C38" s="159">
        <v>12</v>
      </c>
      <c r="D38" s="159">
        <v>11</v>
      </c>
      <c r="F38" s="155"/>
    </row>
    <row r="39" spans="1:6" s="137" customFormat="1" ht="24.75" customHeight="1" x14ac:dyDescent="0.25">
      <c r="A39" s="133">
        <v>35</v>
      </c>
      <c r="B39" s="134" t="s">
        <v>286</v>
      </c>
      <c r="C39" s="159">
        <v>12</v>
      </c>
      <c r="D39" s="159">
        <v>12</v>
      </c>
      <c r="F39" s="155"/>
    </row>
    <row r="40" spans="1:6" s="137" customFormat="1" ht="47.25" x14ac:dyDescent="0.25">
      <c r="A40" s="133">
        <v>36</v>
      </c>
      <c r="B40" s="134" t="s">
        <v>304</v>
      </c>
      <c r="C40" s="159">
        <v>12</v>
      </c>
      <c r="D40" s="159">
        <v>9</v>
      </c>
      <c r="F40" s="155"/>
    </row>
    <row r="41" spans="1:6" ht="15" customHeight="1" x14ac:dyDescent="0.25">
      <c r="A41" s="133">
        <v>37</v>
      </c>
      <c r="B41" s="139" t="s">
        <v>507</v>
      </c>
      <c r="C41" s="140">
        <v>12</v>
      </c>
      <c r="D41" s="140">
        <v>11</v>
      </c>
      <c r="F41" s="155"/>
    </row>
    <row r="42" spans="1:6" ht="15" customHeight="1" x14ac:dyDescent="0.25">
      <c r="A42" s="133">
        <v>38</v>
      </c>
      <c r="B42" s="141" t="s">
        <v>409</v>
      </c>
      <c r="C42" s="140">
        <v>12</v>
      </c>
      <c r="D42" s="140">
        <v>9</v>
      </c>
      <c r="F42" s="155"/>
    </row>
    <row r="43" spans="1:6" ht="14.25" customHeight="1" x14ac:dyDescent="0.25">
      <c r="A43" s="133">
        <v>39</v>
      </c>
      <c r="B43" s="134" t="s">
        <v>460</v>
      </c>
      <c r="C43" s="140">
        <v>11</v>
      </c>
      <c r="D43" s="140">
        <v>9</v>
      </c>
      <c r="F43" s="155"/>
    </row>
    <row r="44" spans="1:6" ht="15" customHeight="1" x14ac:dyDescent="0.25">
      <c r="A44" s="133">
        <v>40</v>
      </c>
      <c r="B44" s="134" t="s">
        <v>414</v>
      </c>
      <c r="C44" s="140">
        <v>11</v>
      </c>
      <c r="D44" s="140">
        <v>9</v>
      </c>
      <c r="F44" s="155"/>
    </row>
    <row r="45" spans="1:6" ht="22.5" customHeight="1" x14ac:dyDescent="0.25">
      <c r="A45" s="133">
        <v>41</v>
      </c>
      <c r="B45" s="134" t="s">
        <v>278</v>
      </c>
      <c r="C45" s="140">
        <v>10</v>
      </c>
      <c r="D45" s="140">
        <v>9</v>
      </c>
      <c r="F45" s="155"/>
    </row>
    <row r="46" spans="1:6" ht="32.25" customHeight="1" x14ac:dyDescent="0.25">
      <c r="A46" s="133">
        <v>42</v>
      </c>
      <c r="B46" s="134" t="s">
        <v>310</v>
      </c>
      <c r="C46" s="140">
        <v>10</v>
      </c>
      <c r="D46" s="140">
        <v>6</v>
      </c>
      <c r="F46" s="155"/>
    </row>
    <row r="47" spans="1:6" ht="15" customHeight="1" x14ac:dyDescent="0.25">
      <c r="A47" s="133">
        <v>43</v>
      </c>
      <c r="B47" s="142" t="s">
        <v>368</v>
      </c>
      <c r="C47" s="140">
        <v>10</v>
      </c>
      <c r="D47" s="140">
        <v>8</v>
      </c>
      <c r="F47" s="155"/>
    </row>
    <row r="48" spans="1:6" ht="15.75" customHeight="1" x14ac:dyDescent="0.25">
      <c r="A48" s="133">
        <v>44</v>
      </c>
      <c r="B48" s="142" t="s">
        <v>427</v>
      </c>
      <c r="C48" s="140">
        <v>10</v>
      </c>
      <c r="D48" s="140">
        <v>9</v>
      </c>
      <c r="F48" s="155"/>
    </row>
    <row r="49" spans="1:6" ht="31.5" customHeight="1" x14ac:dyDescent="0.25">
      <c r="A49" s="133">
        <v>45</v>
      </c>
      <c r="B49" s="142" t="s">
        <v>312</v>
      </c>
      <c r="C49" s="140">
        <v>10</v>
      </c>
      <c r="D49" s="140">
        <v>7</v>
      </c>
      <c r="F49" s="155"/>
    </row>
    <row r="50" spans="1:6" ht="16.5" customHeight="1" x14ac:dyDescent="0.25">
      <c r="A50" s="133">
        <v>46</v>
      </c>
      <c r="B50" s="142" t="s">
        <v>296</v>
      </c>
      <c r="C50" s="140">
        <v>9</v>
      </c>
      <c r="D50" s="140">
        <v>8</v>
      </c>
      <c r="F50" s="155"/>
    </row>
    <row r="51" spans="1:6" ht="34.5" customHeight="1" x14ac:dyDescent="0.25">
      <c r="A51" s="133">
        <v>47</v>
      </c>
      <c r="B51" s="142" t="s">
        <v>508</v>
      </c>
      <c r="C51" s="140">
        <v>9</v>
      </c>
      <c r="D51" s="140">
        <v>8</v>
      </c>
      <c r="F51" s="155"/>
    </row>
    <row r="52" spans="1:6" ht="19.5" customHeight="1" x14ac:dyDescent="0.25">
      <c r="A52" s="133">
        <v>48</v>
      </c>
      <c r="B52" s="142" t="s">
        <v>509</v>
      </c>
      <c r="C52" s="140">
        <v>9</v>
      </c>
      <c r="D52" s="140">
        <v>8</v>
      </c>
      <c r="F52" s="155"/>
    </row>
    <row r="53" spans="1:6" ht="17.25" customHeight="1" x14ac:dyDescent="0.25">
      <c r="A53" s="133">
        <v>49</v>
      </c>
      <c r="B53" s="142" t="s">
        <v>442</v>
      </c>
      <c r="C53" s="140">
        <v>9</v>
      </c>
      <c r="D53" s="140">
        <v>8</v>
      </c>
      <c r="F53" s="155"/>
    </row>
    <row r="54" spans="1:6" ht="30.75" customHeight="1" x14ac:dyDescent="0.25">
      <c r="A54" s="133">
        <v>50</v>
      </c>
      <c r="B54" s="141" t="s">
        <v>510</v>
      </c>
      <c r="C54" s="140">
        <v>9</v>
      </c>
      <c r="D54" s="140">
        <v>9</v>
      </c>
      <c r="F54" s="155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zoomScaleSheetLayoutView="90" workbookViewId="0">
      <selection activeCell="G8" sqref="G8"/>
    </sheetView>
  </sheetViews>
  <sheetFormatPr defaultColWidth="9.140625" defaultRowHeight="15.75" x14ac:dyDescent="0.25"/>
  <cols>
    <col min="1" max="1" width="3.140625" style="130" customWidth="1"/>
    <col min="2" max="2" width="44.28515625" style="143" customWidth="1"/>
    <col min="3" max="3" width="25.42578125" style="131" customWidth="1"/>
    <col min="4" max="4" width="26.42578125" style="131" customWidth="1"/>
    <col min="5" max="6" width="9.140625" style="131"/>
    <col min="7" max="7" width="56.5703125" style="131" customWidth="1"/>
    <col min="8" max="16384" width="9.140625" style="131"/>
  </cols>
  <sheetData>
    <row r="1" spans="1:6" ht="63.6" customHeight="1" x14ac:dyDescent="0.25">
      <c r="A1" s="382" t="s">
        <v>305</v>
      </c>
      <c r="B1" s="382"/>
      <c r="C1" s="382"/>
      <c r="D1" s="382"/>
    </row>
    <row r="2" spans="1:6" ht="20.25" customHeight="1" x14ac:dyDescent="0.25">
      <c r="B2" s="382" t="s">
        <v>95</v>
      </c>
      <c r="C2" s="382"/>
      <c r="D2" s="382"/>
    </row>
    <row r="3" spans="1:6" ht="21.75" customHeight="1" x14ac:dyDescent="0.3">
      <c r="B3" s="246" t="s">
        <v>212</v>
      </c>
    </row>
    <row r="4" spans="1:6" s="132" customFormat="1" ht="35.450000000000003" customHeight="1" x14ac:dyDescent="0.25">
      <c r="A4" s="254"/>
      <c r="B4" s="255" t="s">
        <v>96</v>
      </c>
      <c r="C4" s="349" t="s">
        <v>473</v>
      </c>
      <c r="D4" s="350" t="s">
        <v>475</v>
      </c>
    </row>
    <row r="5" spans="1:6" ht="39.75" customHeight="1" x14ac:dyDescent="0.25">
      <c r="A5" s="133">
        <v>1</v>
      </c>
      <c r="B5" s="134" t="s">
        <v>264</v>
      </c>
      <c r="C5" s="159">
        <v>103</v>
      </c>
      <c r="D5" s="159">
        <v>81</v>
      </c>
      <c r="F5" s="155"/>
    </row>
    <row r="6" spans="1:6" x14ac:dyDescent="0.25">
      <c r="A6" s="133">
        <v>2</v>
      </c>
      <c r="B6" s="134" t="s">
        <v>268</v>
      </c>
      <c r="C6" s="159">
        <v>93</v>
      </c>
      <c r="D6" s="159">
        <v>80</v>
      </c>
      <c r="F6" s="155"/>
    </row>
    <row r="7" spans="1:6" ht="15" customHeight="1" x14ac:dyDescent="0.25">
      <c r="A7" s="133">
        <v>3</v>
      </c>
      <c r="B7" s="134" t="s">
        <v>265</v>
      </c>
      <c r="C7" s="159">
        <v>53</v>
      </c>
      <c r="D7" s="159">
        <v>48</v>
      </c>
      <c r="F7" s="155"/>
    </row>
    <row r="8" spans="1:6" s="137" customFormat="1" ht="66.75" customHeight="1" x14ac:dyDescent="0.25">
      <c r="A8" s="133">
        <v>4</v>
      </c>
      <c r="B8" s="134" t="s">
        <v>266</v>
      </c>
      <c r="C8" s="159">
        <v>18</v>
      </c>
      <c r="D8" s="159">
        <v>17</v>
      </c>
      <c r="F8" s="155"/>
    </row>
    <row r="9" spans="1:6" s="137" customFormat="1" ht="31.5" customHeight="1" x14ac:dyDescent="0.25">
      <c r="A9" s="133">
        <v>5</v>
      </c>
      <c r="B9" s="134" t="s">
        <v>291</v>
      </c>
      <c r="C9" s="159">
        <v>18</v>
      </c>
      <c r="D9" s="159">
        <v>18</v>
      </c>
      <c r="F9" s="155"/>
    </row>
    <row r="10" spans="1:6" s="137" customFormat="1" ht="20.25" customHeight="1" x14ac:dyDescent="0.25">
      <c r="A10" s="133">
        <v>6</v>
      </c>
      <c r="B10" s="134" t="s">
        <v>300</v>
      </c>
      <c r="C10" s="159">
        <v>15</v>
      </c>
      <c r="D10" s="159">
        <v>13</v>
      </c>
      <c r="F10" s="155"/>
    </row>
    <row r="11" spans="1:6" s="137" customFormat="1" ht="21.75" customHeight="1" x14ac:dyDescent="0.25">
      <c r="A11" s="133">
        <v>7</v>
      </c>
      <c r="B11" s="134" t="s">
        <v>288</v>
      </c>
      <c r="C11" s="159">
        <v>15</v>
      </c>
      <c r="D11" s="159">
        <v>10</v>
      </c>
      <c r="F11" s="155"/>
    </row>
    <row r="12" spans="1:6" s="137" customFormat="1" x14ac:dyDescent="0.25">
      <c r="A12" s="133">
        <v>8</v>
      </c>
      <c r="B12" s="134" t="s">
        <v>297</v>
      </c>
      <c r="C12" s="159">
        <v>12</v>
      </c>
      <c r="D12" s="159">
        <v>10</v>
      </c>
      <c r="F12" s="155"/>
    </row>
    <row r="13" spans="1:6" s="137" customFormat="1" ht="31.5" x14ac:dyDescent="0.25">
      <c r="A13" s="133">
        <v>9</v>
      </c>
      <c r="B13" s="134" t="s">
        <v>273</v>
      </c>
      <c r="C13" s="159">
        <v>12</v>
      </c>
      <c r="D13" s="159">
        <v>11</v>
      </c>
      <c r="F13" s="155"/>
    </row>
    <row r="14" spans="1:6" s="137" customFormat="1" x14ac:dyDescent="0.25">
      <c r="A14" s="133">
        <v>10</v>
      </c>
      <c r="B14" s="134" t="s">
        <v>267</v>
      </c>
      <c r="C14" s="159">
        <v>10</v>
      </c>
      <c r="D14" s="159">
        <v>7</v>
      </c>
      <c r="F14" s="155"/>
    </row>
    <row r="15" spans="1:6" s="137" customFormat="1" x14ac:dyDescent="0.25">
      <c r="A15" s="133">
        <v>11</v>
      </c>
      <c r="B15" s="134" t="s">
        <v>285</v>
      </c>
      <c r="C15" s="159">
        <v>10</v>
      </c>
      <c r="D15" s="159">
        <v>7</v>
      </c>
      <c r="F15" s="155"/>
    </row>
    <row r="16" spans="1:6" s="137" customFormat="1" x14ac:dyDescent="0.25">
      <c r="A16" s="133">
        <v>12</v>
      </c>
      <c r="B16" s="134" t="s">
        <v>278</v>
      </c>
      <c r="C16" s="159">
        <v>9</v>
      </c>
      <c r="D16" s="159">
        <v>7</v>
      </c>
      <c r="F16" s="155"/>
    </row>
    <row r="17" spans="1:6" s="137" customFormat="1" ht="36" customHeight="1" x14ac:dyDescent="0.25">
      <c r="A17" s="133">
        <v>13</v>
      </c>
      <c r="B17" s="134" t="s">
        <v>279</v>
      </c>
      <c r="C17" s="159">
        <v>8</v>
      </c>
      <c r="D17" s="159">
        <v>8</v>
      </c>
      <c r="F17" s="155"/>
    </row>
    <row r="18" spans="1:6" s="137" customFormat="1" ht="20.25" customHeight="1" x14ac:dyDescent="0.25">
      <c r="A18" s="133">
        <v>14</v>
      </c>
      <c r="B18" s="134" t="s">
        <v>282</v>
      </c>
      <c r="C18" s="159">
        <v>8</v>
      </c>
      <c r="D18" s="159">
        <v>8</v>
      </c>
      <c r="F18" s="155"/>
    </row>
    <row r="19" spans="1:6" s="137" customFormat="1" ht="21.75" customHeight="1" x14ac:dyDescent="0.25">
      <c r="A19" s="133">
        <v>15</v>
      </c>
      <c r="B19" s="134" t="s">
        <v>293</v>
      </c>
      <c r="C19" s="159">
        <v>8</v>
      </c>
      <c r="D19" s="159">
        <v>7</v>
      </c>
      <c r="F19" s="155"/>
    </row>
    <row r="20" spans="1:6" s="137" customFormat="1" ht="29.25" customHeight="1" x14ac:dyDescent="0.25">
      <c r="A20" s="133">
        <v>16</v>
      </c>
      <c r="B20" s="134" t="s">
        <v>277</v>
      </c>
      <c r="C20" s="159">
        <v>8</v>
      </c>
      <c r="D20" s="159">
        <v>6</v>
      </c>
      <c r="F20" s="155"/>
    </row>
    <row r="21" spans="1:6" s="137" customFormat="1" ht="30.75" customHeight="1" x14ac:dyDescent="0.25">
      <c r="A21" s="133">
        <v>17</v>
      </c>
      <c r="B21" s="134" t="s">
        <v>298</v>
      </c>
      <c r="C21" s="159">
        <v>7</v>
      </c>
      <c r="D21" s="159">
        <v>5</v>
      </c>
      <c r="F21" s="155"/>
    </row>
    <row r="22" spans="1:6" s="137" customFormat="1" ht="18.75" customHeight="1" x14ac:dyDescent="0.25">
      <c r="A22" s="133">
        <v>18</v>
      </c>
      <c r="B22" s="134" t="s">
        <v>287</v>
      </c>
      <c r="C22" s="159">
        <v>6</v>
      </c>
      <c r="D22" s="159">
        <v>3</v>
      </c>
      <c r="F22" s="155"/>
    </row>
    <row r="23" spans="1:6" s="137" customFormat="1" ht="31.5" x14ac:dyDescent="0.25">
      <c r="A23" s="133">
        <v>19</v>
      </c>
      <c r="B23" s="134" t="s">
        <v>301</v>
      </c>
      <c r="C23" s="159">
        <v>6</v>
      </c>
      <c r="D23" s="159">
        <v>5</v>
      </c>
      <c r="F23" s="155"/>
    </row>
    <row r="24" spans="1:6" s="137" customFormat="1" ht="33.75" customHeight="1" x14ac:dyDescent="0.25">
      <c r="A24" s="133">
        <v>20</v>
      </c>
      <c r="B24" s="134" t="s">
        <v>460</v>
      </c>
      <c r="C24" s="159">
        <v>6</v>
      </c>
      <c r="D24" s="159">
        <v>5</v>
      </c>
      <c r="F24" s="155"/>
    </row>
    <row r="25" spans="1:6" s="137" customFormat="1" x14ac:dyDescent="0.25">
      <c r="A25" s="133">
        <v>21</v>
      </c>
      <c r="B25" s="134" t="s">
        <v>289</v>
      </c>
      <c r="C25" s="159">
        <v>6</v>
      </c>
      <c r="D25" s="159">
        <v>6</v>
      </c>
      <c r="F25" s="155"/>
    </row>
    <row r="26" spans="1:6" s="137" customFormat="1" x14ac:dyDescent="0.25">
      <c r="A26" s="133">
        <v>22</v>
      </c>
      <c r="B26" s="134" t="s">
        <v>309</v>
      </c>
      <c r="C26" s="159">
        <v>6</v>
      </c>
      <c r="D26" s="159">
        <v>3</v>
      </c>
      <c r="F26" s="155"/>
    </row>
    <row r="27" spans="1:6" s="137" customFormat="1" ht="47.25" x14ac:dyDescent="0.25">
      <c r="A27" s="133">
        <v>23</v>
      </c>
      <c r="B27" s="134" t="s">
        <v>272</v>
      </c>
      <c r="C27" s="159">
        <v>5</v>
      </c>
      <c r="D27" s="159">
        <v>4</v>
      </c>
      <c r="F27" s="155"/>
    </row>
    <row r="28" spans="1:6" s="137" customFormat="1" ht="30" customHeight="1" x14ac:dyDescent="0.25">
      <c r="A28" s="133">
        <v>24</v>
      </c>
      <c r="B28" s="134" t="s">
        <v>269</v>
      </c>
      <c r="C28" s="159">
        <v>5</v>
      </c>
      <c r="D28" s="159">
        <v>5</v>
      </c>
      <c r="F28" s="155"/>
    </row>
    <row r="29" spans="1:6" s="137" customFormat="1" ht="21.75" customHeight="1" x14ac:dyDescent="0.25">
      <c r="A29" s="133">
        <v>25</v>
      </c>
      <c r="B29" s="134" t="s">
        <v>292</v>
      </c>
      <c r="C29" s="159">
        <v>5</v>
      </c>
      <c r="D29" s="159">
        <v>4</v>
      </c>
      <c r="F29" s="155"/>
    </row>
    <row r="30" spans="1:6" s="137" customFormat="1" ht="14.25" customHeight="1" x14ac:dyDescent="0.25">
      <c r="A30" s="133">
        <v>26</v>
      </c>
      <c r="B30" s="134" t="s">
        <v>280</v>
      </c>
      <c r="C30" s="159">
        <v>5</v>
      </c>
      <c r="D30" s="159">
        <v>5</v>
      </c>
      <c r="F30" s="155"/>
    </row>
    <row r="31" spans="1:6" s="137" customFormat="1" ht="19.5" customHeight="1" x14ac:dyDescent="0.25">
      <c r="A31" s="133">
        <v>27</v>
      </c>
      <c r="B31" s="134" t="s">
        <v>313</v>
      </c>
      <c r="C31" s="159">
        <v>5</v>
      </c>
      <c r="D31" s="159">
        <v>4</v>
      </c>
      <c r="F31" s="155"/>
    </row>
    <row r="32" spans="1:6" s="137" customFormat="1" ht="19.5" customHeight="1" x14ac:dyDescent="0.25">
      <c r="A32" s="133">
        <v>28</v>
      </c>
      <c r="B32" s="134" t="s">
        <v>414</v>
      </c>
      <c r="C32" s="159">
        <v>5</v>
      </c>
      <c r="D32" s="159">
        <v>5</v>
      </c>
      <c r="F32" s="155"/>
    </row>
    <row r="33" spans="1:6" s="137" customFormat="1" ht="32.25" customHeight="1" x14ac:dyDescent="0.25">
      <c r="A33" s="133">
        <v>29</v>
      </c>
      <c r="B33" s="134" t="s">
        <v>310</v>
      </c>
      <c r="C33" s="159">
        <v>5</v>
      </c>
      <c r="D33" s="159">
        <v>4</v>
      </c>
      <c r="F33" s="155"/>
    </row>
    <row r="34" spans="1:6" s="137" customFormat="1" ht="21" customHeight="1" x14ac:dyDescent="0.25">
      <c r="A34" s="133">
        <v>30</v>
      </c>
      <c r="B34" s="134" t="s">
        <v>311</v>
      </c>
      <c r="C34" s="159">
        <v>5</v>
      </c>
      <c r="D34" s="159">
        <v>3</v>
      </c>
      <c r="F34" s="155"/>
    </row>
    <row r="35" spans="1:6" s="137" customFormat="1" ht="30.75" customHeight="1" x14ac:dyDescent="0.25">
      <c r="A35" s="133">
        <v>31</v>
      </c>
      <c r="B35" s="138" t="s">
        <v>270</v>
      </c>
      <c r="C35" s="159">
        <v>4</v>
      </c>
      <c r="D35" s="159">
        <v>3</v>
      </c>
      <c r="F35" s="155"/>
    </row>
    <row r="36" spans="1:6" s="137" customFormat="1" ht="33.75" customHeight="1" x14ac:dyDescent="0.25">
      <c r="A36" s="133">
        <v>32</v>
      </c>
      <c r="B36" s="134" t="s">
        <v>283</v>
      </c>
      <c r="C36" s="159">
        <v>4</v>
      </c>
      <c r="D36" s="159">
        <v>3</v>
      </c>
      <c r="F36" s="155"/>
    </row>
    <row r="37" spans="1:6" s="137" customFormat="1" ht="22.5" customHeight="1" x14ac:dyDescent="0.25">
      <c r="A37" s="133">
        <v>33</v>
      </c>
      <c r="B37" s="134" t="s">
        <v>275</v>
      </c>
      <c r="C37" s="159">
        <v>4</v>
      </c>
      <c r="D37" s="159">
        <v>2</v>
      </c>
      <c r="F37" s="155"/>
    </row>
    <row r="38" spans="1:6" s="137" customFormat="1" ht="33" customHeight="1" x14ac:dyDescent="0.25">
      <c r="A38" s="133">
        <v>34</v>
      </c>
      <c r="B38" s="134" t="s">
        <v>308</v>
      </c>
      <c r="C38" s="159">
        <v>4</v>
      </c>
      <c r="D38" s="159">
        <v>4</v>
      </c>
      <c r="F38" s="155"/>
    </row>
    <row r="39" spans="1:6" s="137" customFormat="1" ht="18.75" customHeight="1" x14ac:dyDescent="0.25">
      <c r="A39" s="133">
        <v>35</v>
      </c>
      <c r="B39" s="134" t="s">
        <v>511</v>
      </c>
      <c r="C39" s="159">
        <v>4</v>
      </c>
      <c r="D39" s="159">
        <v>3</v>
      </c>
      <c r="F39" s="155"/>
    </row>
    <row r="40" spans="1:6" s="137" customFormat="1" ht="14.25" customHeight="1" x14ac:dyDescent="0.25">
      <c r="A40" s="133">
        <v>36</v>
      </c>
      <c r="B40" s="134" t="s">
        <v>512</v>
      </c>
      <c r="C40" s="159">
        <v>4</v>
      </c>
      <c r="D40" s="159">
        <v>3</v>
      </c>
      <c r="F40" s="155"/>
    </row>
    <row r="41" spans="1:6" ht="15.75" customHeight="1" x14ac:dyDescent="0.25">
      <c r="A41" s="133">
        <v>37</v>
      </c>
      <c r="B41" s="139" t="s">
        <v>346</v>
      </c>
      <c r="C41" s="140">
        <v>4</v>
      </c>
      <c r="D41" s="140">
        <v>3</v>
      </c>
      <c r="F41" s="155"/>
    </row>
    <row r="42" spans="1:6" ht="19.5" customHeight="1" x14ac:dyDescent="0.25">
      <c r="A42" s="133">
        <v>38</v>
      </c>
      <c r="B42" s="141" t="s">
        <v>271</v>
      </c>
      <c r="C42" s="140">
        <v>3</v>
      </c>
      <c r="D42" s="140">
        <v>3</v>
      </c>
      <c r="F42" s="155"/>
    </row>
    <row r="43" spans="1:6" ht="24" customHeight="1" x14ac:dyDescent="0.25">
      <c r="A43" s="133">
        <v>39</v>
      </c>
      <c r="B43" s="134" t="s">
        <v>299</v>
      </c>
      <c r="C43" s="140">
        <v>3</v>
      </c>
      <c r="D43" s="140">
        <v>3</v>
      </c>
      <c r="F43" s="155"/>
    </row>
    <row r="44" spans="1:6" ht="31.5" x14ac:dyDescent="0.25">
      <c r="A44" s="133">
        <v>40</v>
      </c>
      <c r="B44" s="134" t="s">
        <v>361</v>
      </c>
      <c r="C44" s="140">
        <v>3</v>
      </c>
      <c r="D44" s="140">
        <v>3</v>
      </c>
      <c r="F44" s="155"/>
    </row>
    <row r="45" spans="1:6" ht="46.5" customHeight="1" x14ac:dyDescent="0.25">
      <c r="A45" s="133">
        <v>41</v>
      </c>
      <c r="B45" s="134" t="s">
        <v>368</v>
      </c>
      <c r="C45" s="140">
        <v>3</v>
      </c>
      <c r="D45" s="140">
        <v>3</v>
      </c>
      <c r="F45" s="155"/>
    </row>
    <row r="46" spans="1:6" ht="33.75" customHeight="1" x14ac:dyDescent="0.25">
      <c r="A46" s="133">
        <v>42</v>
      </c>
      <c r="B46" s="134" t="s">
        <v>296</v>
      </c>
      <c r="C46" s="140">
        <v>3</v>
      </c>
      <c r="D46" s="140">
        <v>2</v>
      </c>
      <c r="F46" s="155"/>
    </row>
    <row r="47" spans="1:6" ht="15" customHeight="1" x14ac:dyDescent="0.25">
      <c r="A47" s="133">
        <v>43</v>
      </c>
      <c r="B47" s="142" t="s">
        <v>274</v>
      </c>
      <c r="C47" s="140">
        <v>3</v>
      </c>
      <c r="D47" s="140">
        <v>3</v>
      </c>
      <c r="F47" s="155"/>
    </row>
    <row r="48" spans="1:6" ht="15" customHeight="1" x14ac:dyDescent="0.25">
      <c r="A48" s="133">
        <v>44</v>
      </c>
      <c r="B48" s="142" t="s">
        <v>366</v>
      </c>
      <c r="C48" s="140">
        <v>3</v>
      </c>
      <c r="D48" s="140">
        <v>1</v>
      </c>
      <c r="F48" s="155"/>
    </row>
    <row r="49" spans="1:6" ht="15" customHeight="1" x14ac:dyDescent="0.25">
      <c r="A49" s="133">
        <v>45</v>
      </c>
      <c r="B49" s="142" t="s">
        <v>513</v>
      </c>
      <c r="C49" s="140">
        <v>3</v>
      </c>
      <c r="D49" s="140">
        <v>2</v>
      </c>
      <c r="F49" s="155"/>
    </row>
    <row r="50" spans="1:6" ht="15" customHeight="1" x14ac:dyDescent="0.25">
      <c r="A50" s="133">
        <v>46</v>
      </c>
      <c r="B50" s="142" t="s">
        <v>514</v>
      </c>
      <c r="C50" s="140">
        <v>3</v>
      </c>
      <c r="D50" s="140">
        <v>2</v>
      </c>
      <c r="F50" s="155"/>
    </row>
    <row r="51" spans="1:6" ht="29.25" customHeight="1" x14ac:dyDescent="0.25">
      <c r="A51" s="133">
        <v>47</v>
      </c>
      <c r="B51" s="142" t="s">
        <v>416</v>
      </c>
      <c r="C51" s="140">
        <v>3</v>
      </c>
      <c r="D51" s="140">
        <v>2</v>
      </c>
      <c r="F51" s="155"/>
    </row>
    <row r="52" spans="1:6" ht="15.75" customHeight="1" x14ac:dyDescent="0.25">
      <c r="A52" s="133">
        <v>48</v>
      </c>
      <c r="B52" s="142" t="s">
        <v>290</v>
      </c>
      <c r="C52" s="140">
        <v>3</v>
      </c>
      <c r="D52" s="140">
        <v>3</v>
      </c>
      <c r="F52" s="155"/>
    </row>
    <row r="53" spans="1:6" ht="46.5" customHeight="1" x14ac:dyDescent="0.25">
      <c r="A53" s="133">
        <v>49</v>
      </c>
      <c r="B53" s="142" t="s">
        <v>424</v>
      </c>
      <c r="C53" s="140">
        <v>3</v>
      </c>
      <c r="D53" s="140">
        <v>3</v>
      </c>
      <c r="F53" s="155"/>
    </row>
    <row r="54" spans="1:6" ht="17.25" customHeight="1" x14ac:dyDescent="0.25">
      <c r="A54" s="133">
        <v>50</v>
      </c>
      <c r="B54" s="141" t="s">
        <v>515</v>
      </c>
      <c r="C54" s="140">
        <v>3</v>
      </c>
      <c r="D54" s="140">
        <v>3</v>
      </c>
      <c r="F54" s="155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75" zoomScaleNormal="75" zoomScaleSheetLayoutView="80" workbookViewId="0">
      <selection activeCell="J8" sqref="J8"/>
    </sheetView>
  </sheetViews>
  <sheetFormatPr defaultColWidth="8.85546875" defaultRowHeight="12.75" x14ac:dyDescent="0.2"/>
  <cols>
    <col min="1" max="1" width="51.5703125" style="90" customWidth="1"/>
    <col min="2" max="2" width="14.42578125" style="90" customWidth="1"/>
    <col min="3" max="3" width="13" style="90" customWidth="1"/>
    <col min="4" max="4" width="13.7109375" style="90" customWidth="1"/>
    <col min="5" max="5" width="15.140625" style="90" customWidth="1"/>
    <col min="6" max="6" width="15" style="90" customWidth="1"/>
    <col min="7" max="7" width="15.7109375" style="90" customWidth="1"/>
    <col min="8" max="256" width="8.85546875" style="90"/>
    <col min="257" max="257" width="51.5703125" style="90" customWidth="1"/>
    <col min="258" max="258" width="14.42578125" style="90" customWidth="1"/>
    <col min="259" max="259" width="15.5703125" style="90" customWidth="1"/>
    <col min="260" max="260" width="13.7109375" style="90" customWidth="1"/>
    <col min="261" max="261" width="15.140625" style="90" customWidth="1"/>
    <col min="262" max="262" width="15" style="90" customWidth="1"/>
    <col min="263" max="263" width="15.7109375" style="90" customWidth="1"/>
    <col min="264" max="512" width="8.85546875" style="90"/>
    <col min="513" max="513" width="51.5703125" style="90" customWidth="1"/>
    <col min="514" max="514" width="14.42578125" style="90" customWidth="1"/>
    <col min="515" max="515" width="15.5703125" style="90" customWidth="1"/>
    <col min="516" max="516" width="13.7109375" style="90" customWidth="1"/>
    <col min="517" max="517" width="15.140625" style="90" customWidth="1"/>
    <col min="518" max="518" width="15" style="90" customWidth="1"/>
    <col min="519" max="519" width="15.7109375" style="90" customWidth="1"/>
    <col min="520" max="768" width="8.85546875" style="90"/>
    <col min="769" max="769" width="51.5703125" style="90" customWidth="1"/>
    <col min="770" max="770" width="14.42578125" style="90" customWidth="1"/>
    <col min="771" max="771" width="15.5703125" style="90" customWidth="1"/>
    <col min="772" max="772" width="13.7109375" style="90" customWidth="1"/>
    <col min="773" max="773" width="15.140625" style="90" customWidth="1"/>
    <col min="774" max="774" width="15" style="90" customWidth="1"/>
    <col min="775" max="775" width="15.7109375" style="90" customWidth="1"/>
    <col min="776" max="1024" width="8.85546875" style="90"/>
    <col min="1025" max="1025" width="51.5703125" style="90" customWidth="1"/>
    <col min="1026" max="1026" width="14.42578125" style="90" customWidth="1"/>
    <col min="1027" max="1027" width="15.5703125" style="90" customWidth="1"/>
    <col min="1028" max="1028" width="13.7109375" style="90" customWidth="1"/>
    <col min="1029" max="1029" width="15.140625" style="90" customWidth="1"/>
    <col min="1030" max="1030" width="15" style="90" customWidth="1"/>
    <col min="1031" max="1031" width="15.7109375" style="90" customWidth="1"/>
    <col min="1032" max="1280" width="8.85546875" style="90"/>
    <col min="1281" max="1281" width="51.5703125" style="90" customWidth="1"/>
    <col min="1282" max="1282" width="14.42578125" style="90" customWidth="1"/>
    <col min="1283" max="1283" width="15.5703125" style="90" customWidth="1"/>
    <col min="1284" max="1284" width="13.7109375" style="90" customWidth="1"/>
    <col min="1285" max="1285" width="15.140625" style="90" customWidth="1"/>
    <col min="1286" max="1286" width="15" style="90" customWidth="1"/>
    <col min="1287" max="1287" width="15.7109375" style="90" customWidth="1"/>
    <col min="1288" max="1536" width="8.85546875" style="90"/>
    <col min="1537" max="1537" width="51.5703125" style="90" customWidth="1"/>
    <col min="1538" max="1538" width="14.42578125" style="90" customWidth="1"/>
    <col min="1539" max="1539" width="15.5703125" style="90" customWidth="1"/>
    <col min="1540" max="1540" width="13.7109375" style="90" customWidth="1"/>
    <col min="1541" max="1541" width="15.140625" style="90" customWidth="1"/>
    <col min="1542" max="1542" width="15" style="90" customWidth="1"/>
    <col min="1543" max="1543" width="15.7109375" style="90" customWidth="1"/>
    <col min="1544" max="1792" width="8.85546875" style="90"/>
    <col min="1793" max="1793" width="51.5703125" style="90" customWidth="1"/>
    <col min="1794" max="1794" width="14.42578125" style="90" customWidth="1"/>
    <col min="1795" max="1795" width="15.5703125" style="90" customWidth="1"/>
    <col min="1796" max="1796" width="13.7109375" style="90" customWidth="1"/>
    <col min="1797" max="1797" width="15.140625" style="90" customWidth="1"/>
    <col min="1798" max="1798" width="15" style="90" customWidth="1"/>
    <col min="1799" max="1799" width="15.7109375" style="90" customWidth="1"/>
    <col min="1800" max="2048" width="8.85546875" style="90"/>
    <col min="2049" max="2049" width="51.5703125" style="90" customWidth="1"/>
    <col min="2050" max="2050" width="14.42578125" style="90" customWidth="1"/>
    <col min="2051" max="2051" width="15.5703125" style="90" customWidth="1"/>
    <col min="2052" max="2052" width="13.7109375" style="90" customWidth="1"/>
    <col min="2053" max="2053" width="15.140625" style="90" customWidth="1"/>
    <col min="2054" max="2054" width="15" style="90" customWidth="1"/>
    <col min="2055" max="2055" width="15.7109375" style="90" customWidth="1"/>
    <col min="2056" max="2304" width="8.85546875" style="90"/>
    <col min="2305" max="2305" width="51.5703125" style="90" customWidth="1"/>
    <col min="2306" max="2306" width="14.42578125" style="90" customWidth="1"/>
    <col min="2307" max="2307" width="15.5703125" style="90" customWidth="1"/>
    <col min="2308" max="2308" width="13.7109375" style="90" customWidth="1"/>
    <col min="2309" max="2309" width="15.140625" style="90" customWidth="1"/>
    <col min="2310" max="2310" width="15" style="90" customWidth="1"/>
    <col min="2311" max="2311" width="15.7109375" style="90" customWidth="1"/>
    <col min="2312" max="2560" width="8.85546875" style="90"/>
    <col min="2561" max="2561" width="51.5703125" style="90" customWidth="1"/>
    <col min="2562" max="2562" width="14.42578125" style="90" customWidth="1"/>
    <col min="2563" max="2563" width="15.5703125" style="90" customWidth="1"/>
    <col min="2564" max="2564" width="13.7109375" style="90" customWidth="1"/>
    <col min="2565" max="2565" width="15.140625" style="90" customWidth="1"/>
    <col min="2566" max="2566" width="15" style="90" customWidth="1"/>
    <col min="2567" max="2567" width="15.7109375" style="90" customWidth="1"/>
    <col min="2568" max="2816" width="8.85546875" style="90"/>
    <col min="2817" max="2817" width="51.5703125" style="90" customWidth="1"/>
    <col min="2818" max="2818" width="14.42578125" style="90" customWidth="1"/>
    <col min="2819" max="2819" width="15.5703125" style="90" customWidth="1"/>
    <col min="2820" max="2820" width="13.7109375" style="90" customWidth="1"/>
    <col min="2821" max="2821" width="15.140625" style="90" customWidth="1"/>
    <col min="2822" max="2822" width="15" style="90" customWidth="1"/>
    <col min="2823" max="2823" width="15.7109375" style="90" customWidth="1"/>
    <col min="2824" max="3072" width="8.85546875" style="90"/>
    <col min="3073" max="3073" width="51.5703125" style="90" customWidth="1"/>
    <col min="3074" max="3074" width="14.42578125" style="90" customWidth="1"/>
    <col min="3075" max="3075" width="15.5703125" style="90" customWidth="1"/>
    <col min="3076" max="3076" width="13.7109375" style="90" customWidth="1"/>
    <col min="3077" max="3077" width="15.140625" style="90" customWidth="1"/>
    <col min="3078" max="3078" width="15" style="90" customWidth="1"/>
    <col min="3079" max="3079" width="15.7109375" style="90" customWidth="1"/>
    <col min="3080" max="3328" width="8.85546875" style="90"/>
    <col min="3329" max="3329" width="51.5703125" style="90" customWidth="1"/>
    <col min="3330" max="3330" width="14.42578125" style="90" customWidth="1"/>
    <col min="3331" max="3331" width="15.5703125" style="90" customWidth="1"/>
    <col min="3332" max="3332" width="13.7109375" style="90" customWidth="1"/>
    <col min="3333" max="3333" width="15.140625" style="90" customWidth="1"/>
    <col min="3334" max="3334" width="15" style="90" customWidth="1"/>
    <col min="3335" max="3335" width="15.7109375" style="90" customWidth="1"/>
    <col min="3336" max="3584" width="8.85546875" style="90"/>
    <col min="3585" max="3585" width="51.5703125" style="90" customWidth="1"/>
    <col min="3586" max="3586" width="14.42578125" style="90" customWidth="1"/>
    <col min="3587" max="3587" width="15.5703125" style="90" customWidth="1"/>
    <col min="3588" max="3588" width="13.7109375" style="90" customWidth="1"/>
    <col min="3589" max="3589" width="15.140625" style="90" customWidth="1"/>
    <col min="3590" max="3590" width="15" style="90" customWidth="1"/>
    <col min="3591" max="3591" width="15.7109375" style="90" customWidth="1"/>
    <col min="3592" max="3840" width="8.85546875" style="90"/>
    <col min="3841" max="3841" width="51.5703125" style="90" customWidth="1"/>
    <col min="3842" max="3842" width="14.42578125" style="90" customWidth="1"/>
    <col min="3843" max="3843" width="15.5703125" style="90" customWidth="1"/>
    <col min="3844" max="3844" width="13.7109375" style="90" customWidth="1"/>
    <col min="3845" max="3845" width="15.140625" style="90" customWidth="1"/>
    <col min="3846" max="3846" width="15" style="90" customWidth="1"/>
    <col min="3847" max="3847" width="15.7109375" style="90" customWidth="1"/>
    <col min="3848" max="4096" width="8.85546875" style="90"/>
    <col min="4097" max="4097" width="51.5703125" style="90" customWidth="1"/>
    <col min="4098" max="4098" width="14.42578125" style="90" customWidth="1"/>
    <col min="4099" max="4099" width="15.5703125" style="90" customWidth="1"/>
    <col min="4100" max="4100" width="13.7109375" style="90" customWidth="1"/>
    <col min="4101" max="4101" width="15.140625" style="90" customWidth="1"/>
    <col min="4102" max="4102" width="15" style="90" customWidth="1"/>
    <col min="4103" max="4103" width="15.7109375" style="90" customWidth="1"/>
    <col min="4104" max="4352" width="8.85546875" style="90"/>
    <col min="4353" max="4353" width="51.5703125" style="90" customWidth="1"/>
    <col min="4354" max="4354" width="14.42578125" style="90" customWidth="1"/>
    <col min="4355" max="4355" width="15.5703125" style="90" customWidth="1"/>
    <col min="4356" max="4356" width="13.7109375" style="90" customWidth="1"/>
    <col min="4357" max="4357" width="15.140625" style="90" customWidth="1"/>
    <col min="4358" max="4358" width="15" style="90" customWidth="1"/>
    <col min="4359" max="4359" width="15.7109375" style="90" customWidth="1"/>
    <col min="4360" max="4608" width="8.85546875" style="90"/>
    <col min="4609" max="4609" width="51.5703125" style="90" customWidth="1"/>
    <col min="4610" max="4610" width="14.42578125" style="90" customWidth="1"/>
    <col min="4611" max="4611" width="15.5703125" style="90" customWidth="1"/>
    <col min="4612" max="4612" width="13.7109375" style="90" customWidth="1"/>
    <col min="4613" max="4613" width="15.140625" style="90" customWidth="1"/>
    <col min="4614" max="4614" width="15" style="90" customWidth="1"/>
    <col min="4615" max="4615" width="15.7109375" style="90" customWidth="1"/>
    <col min="4616" max="4864" width="8.85546875" style="90"/>
    <col min="4865" max="4865" width="51.5703125" style="90" customWidth="1"/>
    <col min="4866" max="4866" width="14.42578125" style="90" customWidth="1"/>
    <col min="4867" max="4867" width="15.5703125" style="90" customWidth="1"/>
    <col min="4868" max="4868" width="13.7109375" style="90" customWidth="1"/>
    <col min="4869" max="4869" width="15.140625" style="90" customWidth="1"/>
    <col min="4870" max="4870" width="15" style="90" customWidth="1"/>
    <col min="4871" max="4871" width="15.7109375" style="90" customWidth="1"/>
    <col min="4872" max="5120" width="8.85546875" style="90"/>
    <col min="5121" max="5121" width="51.5703125" style="90" customWidth="1"/>
    <col min="5122" max="5122" width="14.42578125" style="90" customWidth="1"/>
    <col min="5123" max="5123" width="15.5703125" style="90" customWidth="1"/>
    <col min="5124" max="5124" width="13.7109375" style="90" customWidth="1"/>
    <col min="5125" max="5125" width="15.140625" style="90" customWidth="1"/>
    <col min="5126" max="5126" width="15" style="90" customWidth="1"/>
    <col min="5127" max="5127" width="15.7109375" style="90" customWidth="1"/>
    <col min="5128" max="5376" width="8.85546875" style="90"/>
    <col min="5377" max="5377" width="51.5703125" style="90" customWidth="1"/>
    <col min="5378" max="5378" width="14.42578125" style="90" customWidth="1"/>
    <col min="5379" max="5379" width="15.5703125" style="90" customWidth="1"/>
    <col min="5380" max="5380" width="13.7109375" style="90" customWidth="1"/>
    <col min="5381" max="5381" width="15.140625" style="90" customWidth="1"/>
    <col min="5382" max="5382" width="15" style="90" customWidth="1"/>
    <col min="5383" max="5383" width="15.7109375" style="90" customWidth="1"/>
    <col min="5384" max="5632" width="8.85546875" style="90"/>
    <col min="5633" max="5633" width="51.5703125" style="90" customWidth="1"/>
    <col min="5634" max="5634" width="14.42578125" style="90" customWidth="1"/>
    <col min="5635" max="5635" width="15.5703125" style="90" customWidth="1"/>
    <col min="5636" max="5636" width="13.7109375" style="90" customWidth="1"/>
    <col min="5637" max="5637" width="15.140625" style="90" customWidth="1"/>
    <col min="5638" max="5638" width="15" style="90" customWidth="1"/>
    <col min="5639" max="5639" width="15.7109375" style="90" customWidth="1"/>
    <col min="5640" max="5888" width="8.85546875" style="90"/>
    <col min="5889" max="5889" width="51.5703125" style="90" customWidth="1"/>
    <col min="5890" max="5890" width="14.42578125" style="90" customWidth="1"/>
    <col min="5891" max="5891" width="15.5703125" style="90" customWidth="1"/>
    <col min="5892" max="5892" width="13.7109375" style="90" customWidth="1"/>
    <col min="5893" max="5893" width="15.140625" style="90" customWidth="1"/>
    <col min="5894" max="5894" width="15" style="90" customWidth="1"/>
    <col min="5895" max="5895" width="15.7109375" style="90" customWidth="1"/>
    <col min="5896" max="6144" width="8.85546875" style="90"/>
    <col min="6145" max="6145" width="51.5703125" style="90" customWidth="1"/>
    <col min="6146" max="6146" width="14.42578125" style="90" customWidth="1"/>
    <col min="6147" max="6147" width="15.5703125" style="90" customWidth="1"/>
    <col min="6148" max="6148" width="13.7109375" style="90" customWidth="1"/>
    <col min="6149" max="6149" width="15.140625" style="90" customWidth="1"/>
    <col min="6150" max="6150" width="15" style="90" customWidth="1"/>
    <col min="6151" max="6151" width="15.7109375" style="90" customWidth="1"/>
    <col min="6152" max="6400" width="8.85546875" style="90"/>
    <col min="6401" max="6401" width="51.5703125" style="90" customWidth="1"/>
    <col min="6402" max="6402" width="14.42578125" style="90" customWidth="1"/>
    <col min="6403" max="6403" width="15.5703125" style="90" customWidth="1"/>
    <col min="6404" max="6404" width="13.7109375" style="90" customWidth="1"/>
    <col min="6405" max="6405" width="15.140625" style="90" customWidth="1"/>
    <col min="6406" max="6406" width="15" style="90" customWidth="1"/>
    <col min="6407" max="6407" width="15.7109375" style="90" customWidth="1"/>
    <col min="6408" max="6656" width="8.85546875" style="90"/>
    <col min="6657" max="6657" width="51.5703125" style="90" customWidth="1"/>
    <col min="6658" max="6658" width="14.42578125" style="90" customWidth="1"/>
    <col min="6659" max="6659" width="15.5703125" style="90" customWidth="1"/>
    <col min="6660" max="6660" width="13.7109375" style="90" customWidth="1"/>
    <col min="6661" max="6661" width="15.140625" style="90" customWidth="1"/>
    <col min="6662" max="6662" width="15" style="90" customWidth="1"/>
    <col min="6663" max="6663" width="15.7109375" style="90" customWidth="1"/>
    <col min="6664" max="6912" width="8.85546875" style="90"/>
    <col min="6913" max="6913" width="51.5703125" style="90" customWidth="1"/>
    <col min="6914" max="6914" width="14.42578125" style="90" customWidth="1"/>
    <col min="6915" max="6915" width="15.5703125" style="90" customWidth="1"/>
    <col min="6916" max="6916" width="13.7109375" style="90" customWidth="1"/>
    <col min="6917" max="6917" width="15.140625" style="90" customWidth="1"/>
    <col min="6918" max="6918" width="15" style="90" customWidth="1"/>
    <col min="6919" max="6919" width="15.7109375" style="90" customWidth="1"/>
    <col min="6920" max="7168" width="8.85546875" style="90"/>
    <col min="7169" max="7169" width="51.5703125" style="90" customWidth="1"/>
    <col min="7170" max="7170" width="14.42578125" style="90" customWidth="1"/>
    <col min="7171" max="7171" width="15.5703125" style="90" customWidth="1"/>
    <col min="7172" max="7172" width="13.7109375" style="90" customWidth="1"/>
    <col min="7173" max="7173" width="15.140625" style="90" customWidth="1"/>
    <col min="7174" max="7174" width="15" style="90" customWidth="1"/>
    <col min="7175" max="7175" width="15.7109375" style="90" customWidth="1"/>
    <col min="7176" max="7424" width="8.85546875" style="90"/>
    <col min="7425" max="7425" width="51.5703125" style="90" customWidth="1"/>
    <col min="7426" max="7426" width="14.42578125" style="90" customWidth="1"/>
    <col min="7427" max="7427" width="15.5703125" style="90" customWidth="1"/>
    <col min="7428" max="7428" width="13.7109375" style="90" customWidth="1"/>
    <col min="7429" max="7429" width="15.140625" style="90" customWidth="1"/>
    <col min="7430" max="7430" width="15" style="90" customWidth="1"/>
    <col min="7431" max="7431" width="15.7109375" style="90" customWidth="1"/>
    <col min="7432" max="7680" width="8.85546875" style="90"/>
    <col min="7681" max="7681" width="51.5703125" style="90" customWidth="1"/>
    <col min="7682" max="7682" width="14.42578125" style="90" customWidth="1"/>
    <col min="7683" max="7683" width="15.5703125" style="90" customWidth="1"/>
    <col min="7684" max="7684" width="13.7109375" style="90" customWidth="1"/>
    <col min="7685" max="7685" width="15.140625" style="90" customWidth="1"/>
    <col min="7686" max="7686" width="15" style="90" customWidth="1"/>
    <col min="7687" max="7687" width="15.7109375" style="90" customWidth="1"/>
    <col min="7688" max="7936" width="8.85546875" style="90"/>
    <col min="7937" max="7937" width="51.5703125" style="90" customWidth="1"/>
    <col min="7938" max="7938" width="14.42578125" style="90" customWidth="1"/>
    <col min="7939" max="7939" width="15.5703125" style="90" customWidth="1"/>
    <col min="7940" max="7940" width="13.7109375" style="90" customWidth="1"/>
    <col min="7941" max="7941" width="15.140625" style="90" customWidth="1"/>
    <col min="7942" max="7942" width="15" style="90" customWidth="1"/>
    <col min="7943" max="7943" width="15.7109375" style="90" customWidth="1"/>
    <col min="7944" max="8192" width="8.85546875" style="90"/>
    <col min="8193" max="8193" width="51.5703125" style="90" customWidth="1"/>
    <col min="8194" max="8194" width="14.42578125" style="90" customWidth="1"/>
    <col min="8195" max="8195" width="15.5703125" style="90" customWidth="1"/>
    <col min="8196" max="8196" width="13.7109375" style="90" customWidth="1"/>
    <col min="8197" max="8197" width="15.140625" style="90" customWidth="1"/>
    <col min="8198" max="8198" width="15" style="90" customWidth="1"/>
    <col min="8199" max="8199" width="15.7109375" style="90" customWidth="1"/>
    <col min="8200" max="8448" width="8.85546875" style="90"/>
    <col min="8449" max="8449" width="51.5703125" style="90" customWidth="1"/>
    <col min="8450" max="8450" width="14.42578125" style="90" customWidth="1"/>
    <col min="8451" max="8451" width="15.5703125" style="90" customWidth="1"/>
    <col min="8452" max="8452" width="13.7109375" style="90" customWidth="1"/>
    <col min="8453" max="8453" width="15.140625" style="90" customWidth="1"/>
    <col min="8454" max="8454" width="15" style="90" customWidth="1"/>
    <col min="8455" max="8455" width="15.7109375" style="90" customWidth="1"/>
    <col min="8456" max="8704" width="8.85546875" style="90"/>
    <col min="8705" max="8705" width="51.5703125" style="90" customWidth="1"/>
    <col min="8706" max="8706" width="14.42578125" style="90" customWidth="1"/>
    <col min="8707" max="8707" width="15.5703125" style="90" customWidth="1"/>
    <col min="8708" max="8708" width="13.7109375" style="90" customWidth="1"/>
    <col min="8709" max="8709" width="15.140625" style="90" customWidth="1"/>
    <col min="8710" max="8710" width="15" style="90" customWidth="1"/>
    <col min="8711" max="8711" width="15.7109375" style="90" customWidth="1"/>
    <col min="8712" max="8960" width="8.85546875" style="90"/>
    <col min="8961" max="8961" width="51.5703125" style="90" customWidth="1"/>
    <col min="8962" max="8962" width="14.42578125" style="90" customWidth="1"/>
    <col min="8963" max="8963" width="15.5703125" style="90" customWidth="1"/>
    <col min="8964" max="8964" width="13.7109375" style="90" customWidth="1"/>
    <col min="8965" max="8965" width="15.140625" style="90" customWidth="1"/>
    <col min="8966" max="8966" width="15" style="90" customWidth="1"/>
    <col min="8967" max="8967" width="15.7109375" style="90" customWidth="1"/>
    <col min="8968" max="9216" width="8.85546875" style="90"/>
    <col min="9217" max="9217" width="51.5703125" style="90" customWidth="1"/>
    <col min="9218" max="9218" width="14.42578125" style="90" customWidth="1"/>
    <col min="9219" max="9219" width="15.5703125" style="90" customWidth="1"/>
    <col min="9220" max="9220" width="13.7109375" style="90" customWidth="1"/>
    <col min="9221" max="9221" width="15.140625" style="90" customWidth="1"/>
    <col min="9222" max="9222" width="15" style="90" customWidth="1"/>
    <col min="9223" max="9223" width="15.7109375" style="90" customWidth="1"/>
    <col min="9224" max="9472" width="8.85546875" style="90"/>
    <col min="9473" max="9473" width="51.5703125" style="90" customWidth="1"/>
    <col min="9474" max="9474" width="14.42578125" style="90" customWidth="1"/>
    <col min="9475" max="9475" width="15.5703125" style="90" customWidth="1"/>
    <col min="9476" max="9476" width="13.7109375" style="90" customWidth="1"/>
    <col min="9477" max="9477" width="15.140625" style="90" customWidth="1"/>
    <col min="9478" max="9478" width="15" style="90" customWidth="1"/>
    <col min="9479" max="9479" width="15.7109375" style="90" customWidth="1"/>
    <col min="9480" max="9728" width="8.85546875" style="90"/>
    <col min="9729" max="9729" width="51.5703125" style="90" customWidth="1"/>
    <col min="9730" max="9730" width="14.42578125" style="90" customWidth="1"/>
    <col min="9731" max="9731" width="15.5703125" style="90" customWidth="1"/>
    <col min="9732" max="9732" width="13.7109375" style="90" customWidth="1"/>
    <col min="9733" max="9733" width="15.140625" style="90" customWidth="1"/>
    <col min="9734" max="9734" width="15" style="90" customWidth="1"/>
    <col min="9735" max="9735" width="15.7109375" style="90" customWidth="1"/>
    <col min="9736" max="9984" width="8.85546875" style="90"/>
    <col min="9985" max="9985" width="51.5703125" style="90" customWidth="1"/>
    <col min="9986" max="9986" width="14.42578125" style="90" customWidth="1"/>
    <col min="9987" max="9987" width="15.5703125" style="90" customWidth="1"/>
    <col min="9988" max="9988" width="13.7109375" style="90" customWidth="1"/>
    <col min="9989" max="9989" width="15.140625" style="90" customWidth="1"/>
    <col min="9990" max="9990" width="15" style="90" customWidth="1"/>
    <col min="9991" max="9991" width="15.7109375" style="90" customWidth="1"/>
    <col min="9992" max="10240" width="8.85546875" style="90"/>
    <col min="10241" max="10241" width="51.5703125" style="90" customWidth="1"/>
    <col min="10242" max="10242" width="14.42578125" style="90" customWidth="1"/>
    <col min="10243" max="10243" width="15.5703125" style="90" customWidth="1"/>
    <col min="10244" max="10244" width="13.7109375" style="90" customWidth="1"/>
    <col min="10245" max="10245" width="15.140625" style="90" customWidth="1"/>
    <col min="10246" max="10246" width="15" style="90" customWidth="1"/>
    <col min="10247" max="10247" width="15.7109375" style="90" customWidth="1"/>
    <col min="10248" max="10496" width="8.85546875" style="90"/>
    <col min="10497" max="10497" width="51.5703125" style="90" customWidth="1"/>
    <col min="10498" max="10498" width="14.42578125" style="90" customWidth="1"/>
    <col min="10499" max="10499" width="15.5703125" style="90" customWidth="1"/>
    <col min="10500" max="10500" width="13.7109375" style="90" customWidth="1"/>
    <col min="10501" max="10501" width="15.140625" style="90" customWidth="1"/>
    <col min="10502" max="10502" width="15" style="90" customWidth="1"/>
    <col min="10503" max="10503" width="15.7109375" style="90" customWidth="1"/>
    <col min="10504" max="10752" width="8.85546875" style="90"/>
    <col min="10753" max="10753" width="51.5703125" style="90" customWidth="1"/>
    <col min="10754" max="10754" width="14.42578125" style="90" customWidth="1"/>
    <col min="10755" max="10755" width="15.5703125" style="90" customWidth="1"/>
    <col min="10756" max="10756" width="13.7109375" style="90" customWidth="1"/>
    <col min="10757" max="10757" width="15.140625" style="90" customWidth="1"/>
    <col min="10758" max="10758" width="15" style="90" customWidth="1"/>
    <col min="10759" max="10759" width="15.7109375" style="90" customWidth="1"/>
    <col min="10760" max="11008" width="8.85546875" style="90"/>
    <col min="11009" max="11009" width="51.5703125" style="90" customWidth="1"/>
    <col min="11010" max="11010" width="14.42578125" style="90" customWidth="1"/>
    <col min="11011" max="11011" width="15.5703125" style="90" customWidth="1"/>
    <col min="11012" max="11012" width="13.7109375" style="90" customWidth="1"/>
    <col min="11013" max="11013" width="15.140625" style="90" customWidth="1"/>
    <col min="11014" max="11014" width="15" style="90" customWidth="1"/>
    <col min="11015" max="11015" width="15.7109375" style="90" customWidth="1"/>
    <col min="11016" max="11264" width="8.85546875" style="90"/>
    <col min="11265" max="11265" width="51.5703125" style="90" customWidth="1"/>
    <col min="11266" max="11266" width="14.42578125" style="90" customWidth="1"/>
    <col min="11267" max="11267" width="15.5703125" style="90" customWidth="1"/>
    <col min="11268" max="11268" width="13.7109375" style="90" customWidth="1"/>
    <col min="11269" max="11269" width="15.140625" style="90" customWidth="1"/>
    <col min="11270" max="11270" width="15" style="90" customWidth="1"/>
    <col min="11271" max="11271" width="15.7109375" style="90" customWidth="1"/>
    <col min="11272" max="11520" width="8.85546875" style="90"/>
    <col min="11521" max="11521" width="51.5703125" style="90" customWidth="1"/>
    <col min="11522" max="11522" width="14.42578125" style="90" customWidth="1"/>
    <col min="11523" max="11523" width="15.5703125" style="90" customWidth="1"/>
    <col min="11524" max="11524" width="13.7109375" style="90" customWidth="1"/>
    <col min="11525" max="11525" width="15.140625" style="90" customWidth="1"/>
    <col min="11526" max="11526" width="15" style="90" customWidth="1"/>
    <col min="11527" max="11527" width="15.7109375" style="90" customWidth="1"/>
    <col min="11528" max="11776" width="8.85546875" style="90"/>
    <col min="11777" max="11777" width="51.5703125" style="90" customWidth="1"/>
    <col min="11778" max="11778" width="14.42578125" style="90" customWidth="1"/>
    <col min="11779" max="11779" width="15.5703125" style="90" customWidth="1"/>
    <col min="11780" max="11780" width="13.7109375" style="90" customWidth="1"/>
    <col min="11781" max="11781" width="15.140625" style="90" customWidth="1"/>
    <col min="11782" max="11782" width="15" style="90" customWidth="1"/>
    <col min="11783" max="11783" width="15.7109375" style="90" customWidth="1"/>
    <col min="11784" max="12032" width="8.85546875" style="90"/>
    <col min="12033" max="12033" width="51.5703125" style="90" customWidth="1"/>
    <col min="12034" max="12034" width="14.42578125" style="90" customWidth="1"/>
    <col min="12035" max="12035" width="15.5703125" style="90" customWidth="1"/>
    <col min="12036" max="12036" width="13.7109375" style="90" customWidth="1"/>
    <col min="12037" max="12037" width="15.140625" style="90" customWidth="1"/>
    <col min="12038" max="12038" width="15" style="90" customWidth="1"/>
    <col min="12039" max="12039" width="15.7109375" style="90" customWidth="1"/>
    <col min="12040" max="12288" width="8.85546875" style="90"/>
    <col min="12289" max="12289" width="51.5703125" style="90" customWidth="1"/>
    <col min="12290" max="12290" width="14.42578125" style="90" customWidth="1"/>
    <col min="12291" max="12291" width="15.5703125" style="90" customWidth="1"/>
    <col min="12292" max="12292" width="13.7109375" style="90" customWidth="1"/>
    <col min="12293" max="12293" width="15.140625" style="90" customWidth="1"/>
    <col min="12294" max="12294" width="15" style="90" customWidth="1"/>
    <col min="12295" max="12295" width="15.7109375" style="90" customWidth="1"/>
    <col min="12296" max="12544" width="8.85546875" style="90"/>
    <col min="12545" max="12545" width="51.5703125" style="90" customWidth="1"/>
    <col min="12546" max="12546" width="14.42578125" style="90" customWidth="1"/>
    <col min="12547" max="12547" width="15.5703125" style="90" customWidth="1"/>
    <col min="12548" max="12548" width="13.7109375" style="90" customWidth="1"/>
    <col min="12549" max="12549" width="15.140625" style="90" customWidth="1"/>
    <col min="12550" max="12550" width="15" style="90" customWidth="1"/>
    <col min="12551" max="12551" width="15.7109375" style="90" customWidth="1"/>
    <col min="12552" max="12800" width="8.85546875" style="90"/>
    <col min="12801" max="12801" width="51.5703125" style="90" customWidth="1"/>
    <col min="12802" max="12802" width="14.42578125" style="90" customWidth="1"/>
    <col min="12803" max="12803" width="15.5703125" style="90" customWidth="1"/>
    <col min="12804" max="12804" width="13.7109375" style="90" customWidth="1"/>
    <col min="12805" max="12805" width="15.140625" style="90" customWidth="1"/>
    <col min="12806" max="12806" width="15" style="90" customWidth="1"/>
    <col min="12807" max="12807" width="15.7109375" style="90" customWidth="1"/>
    <col min="12808" max="13056" width="8.85546875" style="90"/>
    <col min="13057" max="13057" width="51.5703125" style="90" customWidth="1"/>
    <col min="13058" max="13058" width="14.42578125" style="90" customWidth="1"/>
    <col min="13059" max="13059" width="15.5703125" style="90" customWidth="1"/>
    <col min="13060" max="13060" width="13.7109375" style="90" customWidth="1"/>
    <col min="13061" max="13061" width="15.140625" style="90" customWidth="1"/>
    <col min="13062" max="13062" width="15" style="90" customWidth="1"/>
    <col min="13063" max="13063" width="15.7109375" style="90" customWidth="1"/>
    <col min="13064" max="13312" width="8.85546875" style="90"/>
    <col min="13313" max="13313" width="51.5703125" style="90" customWidth="1"/>
    <col min="13314" max="13314" width="14.42578125" style="90" customWidth="1"/>
    <col min="13315" max="13315" width="15.5703125" style="90" customWidth="1"/>
    <col min="13316" max="13316" width="13.7109375" style="90" customWidth="1"/>
    <col min="13317" max="13317" width="15.140625" style="90" customWidth="1"/>
    <col min="13318" max="13318" width="15" style="90" customWidth="1"/>
    <col min="13319" max="13319" width="15.7109375" style="90" customWidth="1"/>
    <col min="13320" max="13568" width="8.85546875" style="90"/>
    <col min="13569" max="13569" width="51.5703125" style="90" customWidth="1"/>
    <col min="13570" max="13570" width="14.42578125" style="90" customWidth="1"/>
    <col min="13571" max="13571" width="15.5703125" style="90" customWidth="1"/>
    <col min="13572" max="13572" width="13.7109375" style="90" customWidth="1"/>
    <col min="13573" max="13573" width="15.140625" style="90" customWidth="1"/>
    <col min="13574" max="13574" width="15" style="90" customWidth="1"/>
    <col min="13575" max="13575" width="15.7109375" style="90" customWidth="1"/>
    <col min="13576" max="13824" width="8.85546875" style="90"/>
    <col min="13825" max="13825" width="51.5703125" style="90" customWidth="1"/>
    <col min="13826" max="13826" width="14.42578125" style="90" customWidth="1"/>
    <col min="13827" max="13827" width="15.5703125" style="90" customWidth="1"/>
    <col min="13828" max="13828" width="13.7109375" style="90" customWidth="1"/>
    <col min="13829" max="13829" width="15.140625" style="90" customWidth="1"/>
    <col min="13830" max="13830" width="15" style="90" customWidth="1"/>
    <col min="13831" max="13831" width="15.7109375" style="90" customWidth="1"/>
    <col min="13832" max="14080" width="8.85546875" style="90"/>
    <col min="14081" max="14081" width="51.5703125" style="90" customWidth="1"/>
    <col min="14082" max="14082" width="14.42578125" style="90" customWidth="1"/>
    <col min="14083" max="14083" width="15.5703125" style="90" customWidth="1"/>
    <col min="14084" max="14084" width="13.7109375" style="90" customWidth="1"/>
    <col min="14085" max="14085" width="15.140625" style="90" customWidth="1"/>
    <col min="14086" max="14086" width="15" style="90" customWidth="1"/>
    <col min="14087" max="14087" width="15.7109375" style="90" customWidth="1"/>
    <col min="14088" max="14336" width="8.85546875" style="90"/>
    <col min="14337" max="14337" width="51.5703125" style="90" customWidth="1"/>
    <col min="14338" max="14338" width="14.42578125" style="90" customWidth="1"/>
    <col min="14339" max="14339" width="15.5703125" style="90" customWidth="1"/>
    <col min="14340" max="14340" width="13.7109375" style="90" customWidth="1"/>
    <col min="14341" max="14341" width="15.140625" style="90" customWidth="1"/>
    <col min="14342" max="14342" width="15" style="90" customWidth="1"/>
    <col min="14343" max="14343" width="15.7109375" style="90" customWidth="1"/>
    <col min="14344" max="14592" width="8.85546875" style="90"/>
    <col min="14593" max="14593" width="51.5703125" style="90" customWidth="1"/>
    <col min="14594" max="14594" width="14.42578125" style="90" customWidth="1"/>
    <col min="14595" max="14595" width="15.5703125" style="90" customWidth="1"/>
    <col min="14596" max="14596" width="13.7109375" style="90" customWidth="1"/>
    <col min="14597" max="14597" width="15.140625" style="90" customWidth="1"/>
    <col min="14598" max="14598" width="15" style="90" customWidth="1"/>
    <col min="14599" max="14599" width="15.7109375" style="90" customWidth="1"/>
    <col min="14600" max="14848" width="8.85546875" style="90"/>
    <col min="14849" max="14849" width="51.5703125" style="90" customWidth="1"/>
    <col min="14850" max="14850" width="14.42578125" style="90" customWidth="1"/>
    <col min="14851" max="14851" width="15.5703125" style="90" customWidth="1"/>
    <col min="14852" max="14852" width="13.7109375" style="90" customWidth="1"/>
    <col min="14853" max="14853" width="15.140625" style="90" customWidth="1"/>
    <col min="14854" max="14854" width="15" style="90" customWidth="1"/>
    <col min="14855" max="14855" width="15.7109375" style="90" customWidth="1"/>
    <col min="14856" max="15104" width="8.85546875" style="90"/>
    <col min="15105" max="15105" width="51.5703125" style="90" customWidth="1"/>
    <col min="15106" max="15106" width="14.42578125" style="90" customWidth="1"/>
    <col min="15107" max="15107" width="15.5703125" style="90" customWidth="1"/>
    <col min="15108" max="15108" width="13.7109375" style="90" customWidth="1"/>
    <col min="15109" max="15109" width="15.140625" style="90" customWidth="1"/>
    <col min="15110" max="15110" width="15" style="90" customWidth="1"/>
    <col min="15111" max="15111" width="15.7109375" style="90" customWidth="1"/>
    <col min="15112" max="15360" width="8.85546875" style="90"/>
    <col min="15361" max="15361" width="51.5703125" style="90" customWidth="1"/>
    <col min="15362" max="15362" width="14.42578125" style="90" customWidth="1"/>
    <col min="15363" max="15363" width="15.5703125" style="90" customWidth="1"/>
    <col min="15364" max="15364" width="13.7109375" style="90" customWidth="1"/>
    <col min="15365" max="15365" width="15.140625" style="90" customWidth="1"/>
    <col min="15366" max="15366" width="15" style="90" customWidth="1"/>
    <col min="15367" max="15367" width="15.7109375" style="90" customWidth="1"/>
    <col min="15368" max="15616" width="8.85546875" style="90"/>
    <col min="15617" max="15617" width="51.5703125" style="90" customWidth="1"/>
    <col min="15618" max="15618" width="14.42578125" style="90" customWidth="1"/>
    <col min="15619" max="15619" width="15.5703125" style="90" customWidth="1"/>
    <col min="15620" max="15620" width="13.7109375" style="90" customWidth="1"/>
    <col min="15621" max="15621" width="15.140625" style="90" customWidth="1"/>
    <col min="15622" max="15622" width="15" style="90" customWidth="1"/>
    <col min="15623" max="15623" width="15.7109375" style="90" customWidth="1"/>
    <col min="15624" max="15872" width="8.85546875" style="90"/>
    <col min="15873" max="15873" width="51.5703125" style="90" customWidth="1"/>
    <col min="15874" max="15874" width="14.42578125" style="90" customWidth="1"/>
    <col min="15875" max="15875" width="15.5703125" style="90" customWidth="1"/>
    <col min="15876" max="15876" width="13.7109375" style="90" customWidth="1"/>
    <col min="15877" max="15877" width="15.140625" style="90" customWidth="1"/>
    <col min="15878" max="15878" width="15" style="90" customWidth="1"/>
    <col min="15879" max="15879" width="15.7109375" style="90" customWidth="1"/>
    <col min="15880" max="16128" width="8.85546875" style="90"/>
    <col min="16129" max="16129" width="51.5703125" style="90" customWidth="1"/>
    <col min="16130" max="16130" width="14.42578125" style="90" customWidth="1"/>
    <col min="16131" max="16131" width="15.5703125" style="90" customWidth="1"/>
    <col min="16132" max="16132" width="13.7109375" style="90" customWidth="1"/>
    <col min="16133" max="16133" width="15.140625" style="90" customWidth="1"/>
    <col min="16134" max="16134" width="15" style="90" customWidth="1"/>
    <col min="16135" max="16135" width="15.7109375" style="90" customWidth="1"/>
    <col min="16136" max="16384" width="8.85546875" style="90"/>
  </cols>
  <sheetData>
    <row r="1" spans="1:16" s="73" customFormat="1" ht="22.5" customHeight="1" x14ac:dyDescent="0.3">
      <c r="A1" s="379" t="s">
        <v>93</v>
      </c>
      <c r="B1" s="379"/>
      <c r="C1" s="379"/>
      <c r="D1" s="379"/>
      <c r="E1" s="379"/>
      <c r="F1" s="379"/>
      <c r="G1" s="379"/>
    </row>
    <row r="2" spans="1:16" s="73" customFormat="1" ht="19.5" customHeight="1" x14ac:dyDescent="0.3">
      <c r="A2" s="372" t="s">
        <v>46</v>
      </c>
      <c r="B2" s="372"/>
      <c r="C2" s="372"/>
      <c r="D2" s="372"/>
      <c r="E2" s="372"/>
      <c r="F2" s="372"/>
      <c r="G2" s="372"/>
    </row>
    <row r="3" spans="1:16" s="76" customFormat="1" ht="19.5" customHeight="1" x14ac:dyDescent="0.3">
      <c r="A3" s="246" t="s">
        <v>212</v>
      </c>
      <c r="B3" s="74"/>
      <c r="C3" s="74"/>
      <c r="D3" s="74"/>
      <c r="E3" s="74"/>
      <c r="F3" s="74"/>
      <c r="G3" s="60" t="s">
        <v>23</v>
      </c>
    </row>
    <row r="4" spans="1:16" s="76" customFormat="1" ht="54.75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16" s="76" customFormat="1" ht="28.5" customHeight="1" x14ac:dyDescent="0.2">
      <c r="A5" s="250" t="s">
        <v>60</v>
      </c>
      <c r="B5" s="180">
        <f>SUM(B7:B15)</f>
        <v>8209</v>
      </c>
      <c r="C5" s="180">
        <f>SUM(C7:C15)</f>
        <v>4834</v>
      </c>
      <c r="D5" s="179">
        <f>ROUND(C5/B5*100,1)</f>
        <v>58.9</v>
      </c>
      <c r="E5" s="180">
        <f>SUM(E7:E15)</f>
        <v>6347</v>
      </c>
      <c r="F5" s="180">
        <f>SUM(F7:F15)</f>
        <v>4153</v>
      </c>
      <c r="G5" s="179">
        <f>ROUND(F5/E5*100,1)</f>
        <v>65.400000000000006</v>
      </c>
      <c r="I5" s="124"/>
    </row>
    <row r="6" spans="1:16" s="76" customFormat="1" ht="18.75" x14ac:dyDescent="0.2">
      <c r="A6" s="251" t="s">
        <v>47</v>
      </c>
      <c r="B6" s="104"/>
      <c r="C6" s="104"/>
      <c r="D6" s="173"/>
      <c r="E6" s="252"/>
      <c r="F6" s="104"/>
      <c r="G6" s="173"/>
      <c r="I6" s="124"/>
    </row>
    <row r="7" spans="1:16" s="100" customFormat="1" ht="45.75" customHeight="1" x14ac:dyDescent="0.2">
      <c r="A7" s="125" t="s">
        <v>48</v>
      </c>
      <c r="B7" s="87">
        <f>'[10]16'!C7</f>
        <v>666</v>
      </c>
      <c r="C7" s="108">
        <f>[14]Дані!I10</f>
        <v>341</v>
      </c>
      <c r="D7" s="172">
        <f t="shared" ref="D7:D15" si="0">ROUND(C7/B7*100,1)</f>
        <v>51.2</v>
      </c>
      <c r="E7" s="87">
        <f>'[10]16'!F7</f>
        <v>507</v>
      </c>
      <c r="F7" s="108">
        <f>[14]Дані!AM10</f>
        <v>287</v>
      </c>
      <c r="G7" s="172">
        <f t="shared" ref="G7:G15" si="1">ROUND(F7/E7*100,1)</f>
        <v>56.6</v>
      </c>
      <c r="H7" s="126"/>
      <c r="I7" s="124"/>
      <c r="J7" s="126"/>
      <c r="K7" s="126"/>
      <c r="L7" s="126"/>
      <c r="M7" s="126"/>
      <c r="N7" s="126"/>
      <c r="O7" s="126"/>
      <c r="P7" s="126"/>
    </row>
    <row r="8" spans="1:16" s="100" customFormat="1" ht="30" customHeight="1" x14ac:dyDescent="0.2">
      <c r="A8" s="125" t="s">
        <v>49</v>
      </c>
      <c r="B8" s="87">
        <f>'[10]16'!C8</f>
        <v>598</v>
      </c>
      <c r="C8" s="108">
        <f>[14]Дані!I11</f>
        <v>384</v>
      </c>
      <c r="D8" s="172">
        <f t="shared" si="0"/>
        <v>64.2</v>
      </c>
      <c r="E8" s="87">
        <f>'[10]16'!F8</f>
        <v>473</v>
      </c>
      <c r="F8" s="108">
        <f>[14]Дані!AM11</f>
        <v>316</v>
      </c>
      <c r="G8" s="172">
        <f t="shared" si="1"/>
        <v>66.8</v>
      </c>
      <c r="H8" s="126"/>
      <c r="I8" s="124"/>
    </row>
    <row r="9" spans="1:16" ht="33" customHeight="1" x14ac:dyDescent="0.2">
      <c r="A9" s="125" t="s">
        <v>50</v>
      </c>
      <c r="B9" s="87">
        <f>'[10]16'!C9</f>
        <v>865</v>
      </c>
      <c r="C9" s="108">
        <f>[14]Дані!I12</f>
        <v>507</v>
      </c>
      <c r="D9" s="172">
        <f t="shared" si="0"/>
        <v>58.6</v>
      </c>
      <c r="E9" s="87">
        <f>'[10]16'!F9</f>
        <v>622</v>
      </c>
      <c r="F9" s="108">
        <f>[14]Дані!AM12</f>
        <v>411</v>
      </c>
      <c r="G9" s="172">
        <f t="shared" si="1"/>
        <v>66.099999999999994</v>
      </c>
      <c r="H9" s="126"/>
      <c r="I9" s="124"/>
    </row>
    <row r="10" spans="1:16" ht="28.5" customHeight="1" x14ac:dyDescent="0.2">
      <c r="A10" s="125" t="s">
        <v>51</v>
      </c>
      <c r="B10" s="87">
        <f>'[10]16'!C10</f>
        <v>666</v>
      </c>
      <c r="C10" s="108">
        <f>[14]Дані!I13</f>
        <v>449</v>
      </c>
      <c r="D10" s="172">
        <f t="shared" si="0"/>
        <v>67.400000000000006</v>
      </c>
      <c r="E10" s="87">
        <f>'[10]16'!F10</f>
        <v>514</v>
      </c>
      <c r="F10" s="108">
        <f>[14]Дані!AM13</f>
        <v>393</v>
      </c>
      <c r="G10" s="172">
        <f t="shared" si="1"/>
        <v>76.5</v>
      </c>
      <c r="H10" s="126"/>
      <c r="I10" s="124"/>
    </row>
    <row r="11" spans="1:16" s="93" customFormat="1" ht="31.5" customHeight="1" x14ac:dyDescent="0.2">
      <c r="A11" s="125" t="s">
        <v>52</v>
      </c>
      <c r="B11" s="87">
        <f>'[10]16'!C11</f>
        <v>1862</v>
      </c>
      <c r="C11" s="108">
        <f>[14]Дані!I14</f>
        <v>1113</v>
      </c>
      <c r="D11" s="172">
        <f t="shared" si="0"/>
        <v>59.8</v>
      </c>
      <c r="E11" s="87">
        <f>'[10]16'!F11</f>
        <v>1427</v>
      </c>
      <c r="F11" s="108">
        <f>[14]Дані!AM14</f>
        <v>971</v>
      </c>
      <c r="G11" s="172">
        <f t="shared" si="1"/>
        <v>68</v>
      </c>
      <c r="H11" s="126"/>
      <c r="I11" s="124"/>
    </row>
    <row r="12" spans="1:16" ht="51.75" customHeight="1" x14ac:dyDescent="0.2">
      <c r="A12" s="125" t="s">
        <v>53</v>
      </c>
      <c r="B12" s="87">
        <f>'[10]16'!C12</f>
        <v>314</v>
      </c>
      <c r="C12" s="108">
        <f>[14]Дані!I15</f>
        <v>262</v>
      </c>
      <c r="D12" s="172">
        <f t="shared" si="0"/>
        <v>83.4</v>
      </c>
      <c r="E12" s="87">
        <f>'[10]16'!F12</f>
        <v>258</v>
      </c>
      <c r="F12" s="108">
        <f>[14]Дані!AM15</f>
        <v>240</v>
      </c>
      <c r="G12" s="172">
        <f t="shared" si="1"/>
        <v>93</v>
      </c>
      <c r="H12" s="126"/>
      <c r="I12" s="124"/>
    </row>
    <row r="13" spans="1:16" ht="30.75" customHeight="1" x14ac:dyDescent="0.2">
      <c r="A13" s="125" t="s">
        <v>54</v>
      </c>
      <c r="B13" s="87">
        <f>'[10]16'!C13</f>
        <v>803</v>
      </c>
      <c r="C13" s="108">
        <f>[14]Дані!I16</f>
        <v>393</v>
      </c>
      <c r="D13" s="172">
        <f t="shared" si="0"/>
        <v>48.9</v>
      </c>
      <c r="E13" s="87">
        <f>'[10]16'!F13</f>
        <v>619</v>
      </c>
      <c r="F13" s="108">
        <f>[14]Дані!AM16</f>
        <v>329</v>
      </c>
      <c r="G13" s="172">
        <f t="shared" si="1"/>
        <v>53.2</v>
      </c>
      <c r="H13" s="126"/>
      <c r="I13" s="124"/>
    </row>
    <row r="14" spans="1:16" ht="66.75" customHeight="1" x14ac:dyDescent="0.2">
      <c r="A14" s="125" t="s">
        <v>55</v>
      </c>
      <c r="B14" s="87">
        <f>'[10]16'!C14</f>
        <v>887</v>
      </c>
      <c r="C14" s="108">
        <f>[14]Дані!I17</f>
        <v>360</v>
      </c>
      <c r="D14" s="172">
        <f t="shared" si="0"/>
        <v>40.6</v>
      </c>
      <c r="E14" s="87">
        <f>'[10]16'!F14</f>
        <v>667</v>
      </c>
      <c r="F14" s="108">
        <f>[14]Дані!AM17</f>
        <v>288</v>
      </c>
      <c r="G14" s="172">
        <f t="shared" si="1"/>
        <v>43.2</v>
      </c>
      <c r="H14" s="126"/>
      <c r="I14" s="124"/>
    </row>
    <row r="15" spans="1:16" ht="30" customHeight="1" x14ac:dyDescent="0.2">
      <c r="A15" s="125" t="s">
        <v>56</v>
      </c>
      <c r="B15" s="87">
        <f>'[10]16'!C15</f>
        <v>1548</v>
      </c>
      <c r="C15" s="108">
        <f>[14]Дані!I18+[14]Дані!$I$19</f>
        <v>1025</v>
      </c>
      <c r="D15" s="172">
        <f t="shared" si="0"/>
        <v>66.2</v>
      </c>
      <c r="E15" s="87">
        <f>'[10]16'!F15</f>
        <v>1260</v>
      </c>
      <c r="F15" s="108">
        <f>[14]Дані!AM18+[14]Дані!$AM$19</f>
        <v>918</v>
      </c>
      <c r="G15" s="172">
        <f t="shared" si="1"/>
        <v>72.900000000000006</v>
      </c>
      <c r="H15" s="126"/>
      <c r="I15" s="124"/>
    </row>
    <row r="16" spans="1:16" x14ac:dyDescent="0.2">
      <c r="B16" s="127"/>
    </row>
    <row r="17" spans="2:3" x14ac:dyDescent="0.2">
      <c r="B17" s="127"/>
      <c r="C17" s="97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5" zoomScaleNormal="75" zoomScaleSheetLayoutView="80" workbookViewId="0">
      <selection activeCell="M10" sqref="M10"/>
    </sheetView>
  </sheetViews>
  <sheetFormatPr defaultColWidth="8.85546875" defaultRowHeight="12.75" x14ac:dyDescent="0.2"/>
  <cols>
    <col min="1" max="1" width="51.5703125" style="90" customWidth="1"/>
    <col min="2" max="2" width="11.85546875" style="169" customWidth="1"/>
    <col min="3" max="3" width="13" style="169" customWidth="1"/>
    <col min="4" max="4" width="12" style="169" customWidth="1"/>
    <col min="5" max="5" width="13.140625" style="169" customWidth="1"/>
    <col min="6" max="6" width="12.140625" style="169" customWidth="1"/>
    <col min="7" max="7" width="13.42578125" style="169" customWidth="1"/>
    <col min="8" max="8" width="12.7109375" style="169" customWidth="1"/>
    <col min="9" max="9" width="13.85546875" style="169" customWidth="1"/>
    <col min="10" max="10" width="8.85546875" style="90"/>
    <col min="11" max="12" width="0" style="90" hidden="1" customWidth="1"/>
    <col min="13" max="253" width="8.85546875" style="90"/>
    <col min="254" max="254" width="51.5703125" style="90" customWidth="1"/>
    <col min="255" max="255" width="14.42578125" style="90" customWidth="1"/>
    <col min="256" max="256" width="15.5703125" style="90" customWidth="1"/>
    <col min="257" max="257" width="13.7109375" style="90" customWidth="1"/>
    <col min="258" max="258" width="15.140625" style="90" customWidth="1"/>
    <col min="259" max="259" width="15" style="90" customWidth="1"/>
    <col min="260" max="260" width="15.7109375" style="90" customWidth="1"/>
    <col min="261" max="509" width="8.85546875" style="90"/>
    <col min="510" max="510" width="51.5703125" style="90" customWidth="1"/>
    <col min="511" max="511" width="14.42578125" style="90" customWidth="1"/>
    <col min="512" max="512" width="15.5703125" style="90" customWidth="1"/>
    <col min="513" max="513" width="13.7109375" style="90" customWidth="1"/>
    <col min="514" max="514" width="15.140625" style="90" customWidth="1"/>
    <col min="515" max="515" width="15" style="90" customWidth="1"/>
    <col min="516" max="516" width="15.7109375" style="90" customWidth="1"/>
    <col min="517" max="765" width="8.85546875" style="90"/>
    <col min="766" max="766" width="51.5703125" style="90" customWidth="1"/>
    <col min="767" max="767" width="14.42578125" style="90" customWidth="1"/>
    <col min="768" max="768" width="15.5703125" style="90" customWidth="1"/>
    <col min="769" max="769" width="13.7109375" style="90" customWidth="1"/>
    <col min="770" max="770" width="15.140625" style="90" customWidth="1"/>
    <col min="771" max="771" width="15" style="90" customWidth="1"/>
    <col min="772" max="772" width="15.7109375" style="90" customWidth="1"/>
    <col min="773" max="1021" width="8.85546875" style="90"/>
    <col min="1022" max="1022" width="51.5703125" style="90" customWidth="1"/>
    <col min="1023" max="1023" width="14.42578125" style="90" customWidth="1"/>
    <col min="1024" max="1024" width="15.5703125" style="90" customWidth="1"/>
    <col min="1025" max="1025" width="13.7109375" style="90" customWidth="1"/>
    <col min="1026" max="1026" width="15.140625" style="90" customWidth="1"/>
    <col min="1027" max="1027" width="15" style="90" customWidth="1"/>
    <col min="1028" max="1028" width="15.7109375" style="90" customWidth="1"/>
    <col min="1029" max="1277" width="8.85546875" style="90"/>
    <col min="1278" max="1278" width="51.5703125" style="90" customWidth="1"/>
    <col min="1279" max="1279" width="14.42578125" style="90" customWidth="1"/>
    <col min="1280" max="1280" width="15.5703125" style="90" customWidth="1"/>
    <col min="1281" max="1281" width="13.7109375" style="90" customWidth="1"/>
    <col min="1282" max="1282" width="15.140625" style="90" customWidth="1"/>
    <col min="1283" max="1283" width="15" style="90" customWidth="1"/>
    <col min="1284" max="1284" width="15.7109375" style="90" customWidth="1"/>
    <col min="1285" max="1533" width="8.85546875" style="90"/>
    <col min="1534" max="1534" width="51.5703125" style="90" customWidth="1"/>
    <col min="1535" max="1535" width="14.42578125" style="90" customWidth="1"/>
    <col min="1536" max="1536" width="15.5703125" style="90" customWidth="1"/>
    <col min="1537" max="1537" width="13.7109375" style="90" customWidth="1"/>
    <col min="1538" max="1538" width="15.140625" style="90" customWidth="1"/>
    <col min="1539" max="1539" width="15" style="90" customWidth="1"/>
    <col min="1540" max="1540" width="15.7109375" style="90" customWidth="1"/>
    <col min="1541" max="1789" width="8.85546875" style="90"/>
    <col min="1790" max="1790" width="51.5703125" style="90" customWidth="1"/>
    <col min="1791" max="1791" width="14.42578125" style="90" customWidth="1"/>
    <col min="1792" max="1792" width="15.5703125" style="90" customWidth="1"/>
    <col min="1793" max="1793" width="13.7109375" style="90" customWidth="1"/>
    <col min="1794" max="1794" width="15.140625" style="90" customWidth="1"/>
    <col min="1795" max="1795" width="15" style="90" customWidth="1"/>
    <col min="1796" max="1796" width="15.7109375" style="90" customWidth="1"/>
    <col min="1797" max="2045" width="8.85546875" style="90"/>
    <col min="2046" max="2046" width="51.5703125" style="90" customWidth="1"/>
    <col min="2047" max="2047" width="14.42578125" style="90" customWidth="1"/>
    <col min="2048" max="2048" width="15.5703125" style="90" customWidth="1"/>
    <col min="2049" max="2049" width="13.7109375" style="90" customWidth="1"/>
    <col min="2050" max="2050" width="15.140625" style="90" customWidth="1"/>
    <col min="2051" max="2051" width="15" style="90" customWidth="1"/>
    <col min="2052" max="2052" width="15.7109375" style="90" customWidth="1"/>
    <col min="2053" max="2301" width="8.85546875" style="90"/>
    <col min="2302" max="2302" width="51.5703125" style="90" customWidth="1"/>
    <col min="2303" max="2303" width="14.42578125" style="90" customWidth="1"/>
    <col min="2304" max="2304" width="15.5703125" style="90" customWidth="1"/>
    <col min="2305" max="2305" width="13.7109375" style="90" customWidth="1"/>
    <col min="2306" max="2306" width="15.140625" style="90" customWidth="1"/>
    <col min="2307" max="2307" width="15" style="90" customWidth="1"/>
    <col min="2308" max="2308" width="15.7109375" style="90" customWidth="1"/>
    <col min="2309" max="2557" width="8.85546875" style="90"/>
    <col min="2558" max="2558" width="51.5703125" style="90" customWidth="1"/>
    <col min="2559" max="2559" width="14.42578125" style="90" customWidth="1"/>
    <col min="2560" max="2560" width="15.5703125" style="90" customWidth="1"/>
    <col min="2561" max="2561" width="13.7109375" style="90" customWidth="1"/>
    <col min="2562" max="2562" width="15.140625" style="90" customWidth="1"/>
    <col min="2563" max="2563" width="15" style="90" customWidth="1"/>
    <col min="2564" max="2564" width="15.7109375" style="90" customWidth="1"/>
    <col min="2565" max="2813" width="8.85546875" style="90"/>
    <col min="2814" max="2814" width="51.5703125" style="90" customWidth="1"/>
    <col min="2815" max="2815" width="14.42578125" style="90" customWidth="1"/>
    <col min="2816" max="2816" width="15.5703125" style="90" customWidth="1"/>
    <col min="2817" max="2817" width="13.7109375" style="90" customWidth="1"/>
    <col min="2818" max="2818" width="15.140625" style="90" customWidth="1"/>
    <col min="2819" max="2819" width="15" style="90" customWidth="1"/>
    <col min="2820" max="2820" width="15.7109375" style="90" customWidth="1"/>
    <col min="2821" max="3069" width="8.85546875" style="90"/>
    <col min="3070" max="3070" width="51.5703125" style="90" customWidth="1"/>
    <col min="3071" max="3071" width="14.42578125" style="90" customWidth="1"/>
    <col min="3072" max="3072" width="15.5703125" style="90" customWidth="1"/>
    <col min="3073" max="3073" width="13.7109375" style="90" customWidth="1"/>
    <col min="3074" max="3074" width="15.140625" style="90" customWidth="1"/>
    <col min="3075" max="3075" width="15" style="90" customWidth="1"/>
    <col min="3076" max="3076" width="15.7109375" style="90" customWidth="1"/>
    <col min="3077" max="3325" width="8.85546875" style="90"/>
    <col min="3326" max="3326" width="51.5703125" style="90" customWidth="1"/>
    <col min="3327" max="3327" width="14.42578125" style="90" customWidth="1"/>
    <col min="3328" max="3328" width="15.5703125" style="90" customWidth="1"/>
    <col min="3329" max="3329" width="13.7109375" style="90" customWidth="1"/>
    <col min="3330" max="3330" width="15.140625" style="90" customWidth="1"/>
    <col min="3331" max="3331" width="15" style="90" customWidth="1"/>
    <col min="3332" max="3332" width="15.7109375" style="90" customWidth="1"/>
    <col min="3333" max="3581" width="8.85546875" style="90"/>
    <col min="3582" max="3582" width="51.5703125" style="90" customWidth="1"/>
    <col min="3583" max="3583" width="14.42578125" style="90" customWidth="1"/>
    <col min="3584" max="3584" width="15.5703125" style="90" customWidth="1"/>
    <col min="3585" max="3585" width="13.7109375" style="90" customWidth="1"/>
    <col min="3586" max="3586" width="15.140625" style="90" customWidth="1"/>
    <col min="3587" max="3587" width="15" style="90" customWidth="1"/>
    <col min="3588" max="3588" width="15.7109375" style="90" customWidth="1"/>
    <col min="3589" max="3837" width="8.85546875" style="90"/>
    <col min="3838" max="3838" width="51.5703125" style="90" customWidth="1"/>
    <col min="3839" max="3839" width="14.42578125" style="90" customWidth="1"/>
    <col min="3840" max="3840" width="15.5703125" style="90" customWidth="1"/>
    <col min="3841" max="3841" width="13.7109375" style="90" customWidth="1"/>
    <col min="3842" max="3842" width="15.140625" style="90" customWidth="1"/>
    <col min="3843" max="3843" width="15" style="90" customWidth="1"/>
    <col min="3844" max="3844" width="15.7109375" style="90" customWidth="1"/>
    <col min="3845" max="4093" width="8.85546875" style="90"/>
    <col min="4094" max="4094" width="51.5703125" style="90" customWidth="1"/>
    <col min="4095" max="4095" width="14.42578125" style="90" customWidth="1"/>
    <col min="4096" max="4096" width="15.5703125" style="90" customWidth="1"/>
    <col min="4097" max="4097" width="13.7109375" style="90" customWidth="1"/>
    <col min="4098" max="4098" width="15.140625" style="90" customWidth="1"/>
    <col min="4099" max="4099" width="15" style="90" customWidth="1"/>
    <col min="4100" max="4100" width="15.7109375" style="90" customWidth="1"/>
    <col min="4101" max="4349" width="8.85546875" style="90"/>
    <col min="4350" max="4350" width="51.5703125" style="90" customWidth="1"/>
    <col min="4351" max="4351" width="14.42578125" style="90" customWidth="1"/>
    <col min="4352" max="4352" width="15.5703125" style="90" customWidth="1"/>
    <col min="4353" max="4353" width="13.7109375" style="90" customWidth="1"/>
    <col min="4354" max="4354" width="15.140625" style="90" customWidth="1"/>
    <col min="4355" max="4355" width="15" style="90" customWidth="1"/>
    <col min="4356" max="4356" width="15.7109375" style="90" customWidth="1"/>
    <col min="4357" max="4605" width="8.85546875" style="90"/>
    <col min="4606" max="4606" width="51.5703125" style="90" customWidth="1"/>
    <col min="4607" max="4607" width="14.42578125" style="90" customWidth="1"/>
    <col min="4608" max="4608" width="15.5703125" style="90" customWidth="1"/>
    <col min="4609" max="4609" width="13.7109375" style="90" customWidth="1"/>
    <col min="4610" max="4610" width="15.140625" style="90" customWidth="1"/>
    <col min="4611" max="4611" width="15" style="90" customWidth="1"/>
    <col min="4612" max="4612" width="15.7109375" style="90" customWidth="1"/>
    <col min="4613" max="4861" width="8.85546875" style="90"/>
    <col min="4862" max="4862" width="51.5703125" style="90" customWidth="1"/>
    <col min="4863" max="4863" width="14.42578125" style="90" customWidth="1"/>
    <col min="4864" max="4864" width="15.5703125" style="90" customWidth="1"/>
    <col min="4865" max="4865" width="13.7109375" style="90" customWidth="1"/>
    <col min="4866" max="4866" width="15.140625" style="90" customWidth="1"/>
    <col min="4867" max="4867" width="15" style="90" customWidth="1"/>
    <col min="4868" max="4868" width="15.7109375" style="90" customWidth="1"/>
    <col min="4869" max="5117" width="8.85546875" style="90"/>
    <col min="5118" max="5118" width="51.5703125" style="90" customWidth="1"/>
    <col min="5119" max="5119" width="14.42578125" style="90" customWidth="1"/>
    <col min="5120" max="5120" width="15.5703125" style="90" customWidth="1"/>
    <col min="5121" max="5121" width="13.7109375" style="90" customWidth="1"/>
    <col min="5122" max="5122" width="15.140625" style="90" customWidth="1"/>
    <col min="5123" max="5123" width="15" style="90" customWidth="1"/>
    <col min="5124" max="5124" width="15.7109375" style="90" customWidth="1"/>
    <col min="5125" max="5373" width="8.85546875" style="90"/>
    <col min="5374" max="5374" width="51.5703125" style="90" customWidth="1"/>
    <col min="5375" max="5375" width="14.42578125" style="90" customWidth="1"/>
    <col min="5376" max="5376" width="15.5703125" style="90" customWidth="1"/>
    <col min="5377" max="5377" width="13.7109375" style="90" customWidth="1"/>
    <col min="5378" max="5378" width="15.140625" style="90" customWidth="1"/>
    <col min="5379" max="5379" width="15" style="90" customWidth="1"/>
    <col min="5380" max="5380" width="15.7109375" style="90" customWidth="1"/>
    <col min="5381" max="5629" width="8.85546875" style="90"/>
    <col min="5630" max="5630" width="51.5703125" style="90" customWidth="1"/>
    <col min="5631" max="5631" width="14.42578125" style="90" customWidth="1"/>
    <col min="5632" max="5632" width="15.5703125" style="90" customWidth="1"/>
    <col min="5633" max="5633" width="13.7109375" style="90" customWidth="1"/>
    <col min="5634" max="5634" width="15.140625" style="90" customWidth="1"/>
    <col min="5635" max="5635" width="15" style="90" customWidth="1"/>
    <col min="5636" max="5636" width="15.7109375" style="90" customWidth="1"/>
    <col min="5637" max="5885" width="8.85546875" style="90"/>
    <col min="5886" max="5886" width="51.5703125" style="90" customWidth="1"/>
    <col min="5887" max="5887" width="14.42578125" style="90" customWidth="1"/>
    <col min="5888" max="5888" width="15.5703125" style="90" customWidth="1"/>
    <col min="5889" max="5889" width="13.7109375" style="90" customWidth="1"/>
    <col min="5890" max="5890" width="15.140625" style="90" customWidth="1"/>
    <col min="5891" max="5891" width="15" style="90" customWidth="1"/>
    <col min="5892" max="5892" width="15.7109375" style="90" customWidth="1"/>
    <col min="5893" max="6141" width="8.85546875" style="90"/>
    <col min="6142" max="6142" width="51.5703125" style="90" customWidth="1"/>
    <col min="6143" max="6143" width="14.42578125" style="90" customWidth="1"/>
    <col min="6144" max="6144" width="15.5703125" style="90" customWidth="1"/>
    <col min="6145" max="6145" width="13.7109375" style="90" customWidth="1"/>
    <col min="6146" max="6146" width="15.140625" style="90" customWidth="1"/>
    <col min="6147" max="6147" width="15" style="90" customWidth="1"/>
    <col min="6148" max="6148" width="15.7109375" style="90" customWidth="1"/>
    <col min="6149" max="6397" width="8.85546875" style="90"/>
    <col min="6398" max="6398" width="51.5703125" style="90" customWidth="1"/>
    <col min="6399" max="6399" width="14.42578125" style="90" customWidth="1"/>
    <col min="6400" max="6400" width="15.5703125" style="90" customWidth="1"/>
    <col min="6401" max="6401" width="13.7109375" style="90" customWidth="1"/>
    <col min="6402" max="6402" width="15.140625" style="90" customWidth="1"/>
    <col min="6403" max="6403" width="15" style="90" customWidth="1"/>
    <col min="6404" max="6404" width="15.7109375" style="90" customWidth="1"/>
    <col min="6405" max="6653" width="8.85546875" style="90"/>
    <col min="6654" max="6654" width="51.5703125" style="90" customWidth="1"/>
    <col min="6655" max="6655" width="14.42578125" style="90" customWidth="1"/>
    <col min="6656" max="6656" width="15.5703125" style="90" customWidth="1"/>
    <col min="6657" max="6657" width="13.7109375" style="90" customWidth="1"/>
    <col min="6658" max="6658" width="15.140625" style="90" customWidth="1"/>
    <col min="6659" max="6659" width="15" style="90" customWidth="1"/>
    <col min="6660" max="6660" width="15.7109375" style="90" customWidth="1"/>
    <col min="6661" max="6909" width="8.85546875" style="90"/>
    <col min="6910" max="6910" width="51.5703125" style="90" customWidth="1"/>
    <col min="6911" max="6911" width="14.42578125" style="90" customWidth="1"/>
    <col min="6912" max="6912" width="15.5703125" style="90" customWidth="1"/>
    <col min="6913" max="6913" width="13.7109375" style="90" customWidth="1"/>
    <col min="6914" max="6914" width="15.140625" style="90" customWidth="1"/>
    <col min="6915" max="6915" width="15" style="90" customWidth="1"/>
    <col min="6916" max="6916" width="15.7109375" style="90" customWidth="1"/>
    <col min="6917" max="7165" width="8.85546875" style="90"/>
    <col min="7166" max="7166" width="51.5703125" style="90" customWidth="1"/>
    <col min="7167" max="7167" width="14.42578125" style="90" customWidth="1"/>
    <col min="7168" max="7168" width="15.5703125" style="90" customWidth="1"/>
    <col min="7169" max="7169" width="13.7109375" style="90" customWidth="1"/>
    <col min="7170" max="7170" width="15.140625" style="90" customWidth="1"/>
    <col min="7171" max="7171" width="15" style="90" customWidth="1"/>
    <col min="7172" max="7172" width="15.7109375" style="90" customWidth="1"/>
    <col min="7173" max="7421" width="8.85546875" style="90"/>
    <col min="7422" max="7422" width="51.5703125" style="90" customWidth="1"/>
    <col min="7423" max="7423" width="14.42578125" style="90" customWidth="1"/>
    <col min="7424" max="7424" width="15.5703125" style="90" customWidth="1"/>
    <col min="7425" max="7425" width="13.7109375" style="90" customWidth="1"/>
    <col min="7426" max="7426" width="15.140625" style="90" customWidth="1"/>
    <col min="7427" max="7427" width="15" style="90" customWidth="1"/>
    <col min="7428" max="7428" width="15.7109375" style="90" customWidth="1"/>
    <col min="7429" max="7677" width="8.85546875" style="90"/>
    <col min="7678" max="7678" width="51.5703125" style="90" customWidth="1"/>
    <col min="7679" max="7679" width="14.42578125" style="90" customWidth="1"/>
    <col min="7680" max="7680" width="15.5703125" style="90" customWidth="1"/>
    <col min="7681" max="7681" width="13.7109375" style="90" customWidth="1"/>
    <col min="7682" max="7682" width="15.140625" style="90" customWidth="1"/>
    <col min="7683" max="7683" width="15" style="90" customWidth="1"/>
    <col min="7684" max="7684" width="15.7109375" style="90" customWidth="1"/>
    <col min="7685" max="7933" width="8.85546875" style="90"/>
    <col min="7934" max="7934" width="51.5703125" style="90" customWidth="1"/>
    <col min="7935" max="7935" width="14.42578125" style="90" customWidth="1"/>
    <col min="7936" max="7936" width="15.5703125" style="90" customWidth="1"/>
    <col min="7937" max="7937" width="13.7109375" style="90" customWidth="1"/>
    <col min="7938" max="7938" width="15.140625" style="90" customWidth="1"/>
    <col min="7939" max="7939" width="15" style="90" customWidth="1"/>
    <col min="7940" max="7940" width="15.7109375" style="90" customWidth="1"/>
    <col min="7941" max="8189" width="8.85546875" style="90"/>
    <col min="8190" max="8190" width="51.5703125" style="90" customWidth="1"/>
    <col min="8191" max="8191" width="14.42578125" style="90" customWidth="1"/>
    <col min="8192" max="8192" width="15.5703125" style="90" customWidth="1"/>
    <col min="8193" max="8193" width="13.7109375" style="90" customWidth="1"/>
    <col min="8194" max="8194" width="15.140625" style="90" customWidth="1"/>
    <col min="8195" max="8195" width="15" style="90" customWidth="1"/>
    <col min="8196" max="8196" width="15.7109375" style="90" customWidth="1"/>
    <col min="8197" max="8445" width="8.85546875" style="90"/>
    <col min="8446" max="8446" width="51.5703125" style="90" customWidth="1"/>
    <col min="8447" max="8447" width="14.42578125" style="90" customWidth="1"/>
    <col min="8448" max="8448" width="15.5703125" style="90" customWidth="1"/>
    <col min="8449" max="8449" width="13.7109375" style="90" customWidth="1"/>
    <col min="8450" max="8450" width="15.140625" style="90" customWidth="1"/>
    <col min="8451" max="8451" width="15" style="90" customWidth="1"/>
    <col min="8452" max="8452" width="15.7109375" style="90" customWidth="1"/>
    <col min="8453" max="8701" width="8.85546875" style="90"/>
    <col min="8702" max="8702" width="51.5703125" style="90" customWidth="1"/>
    <col min="8703" max="8703" width="14.42578125" style="90" customWidth="1"/>
    <col min="8704" max="8704" width="15.5703125" style="90" customWidth="1"/>
    <col min="8705" max="8705" width="13.7109375" style="90" customWidth="1"/>
    <col min="8706" max="8706" width="15.140625" style="90" customWidth="1"/>
    <col min="8707" max="8707" width="15" style="90" customWidth="1"/>
    <col min="8708" max="8708" width="15.7109375" style="90" customWidth="1"/>
    <col min="8709" max="8957" width="8.85546875" style="90"/>
    <col min="8958" max="8958" width="51.5703125" style="90" customWidth="1"/>
    <col min="8959" max="8959" width="14.42578125" style="90" customWidth="1"/>
    <col min="8960" max="8960" width="15.5703125" style="90" customWidth="1"/>
    <col min="8961" max="8961" width="13.7109375" style="90" customWidth="1"/>
    <col min="8962" max="8962" width="15.140625" style="90" customWidth="1"/>
    <col min="8963" max="8963" width="15" style="90" customWidth="1"/>
    <col min="8964" max="8964" width="15.7109375" style="90" customWidth="1"/>
    <col min="8965" max="9213" width="8.85546875" style="90"/>
    <col min="9214" max="9214" width="51.5703125" style="90" customWidth="1"/>
    <col min="9215" max="9215" width="14.42578125" style="90" customWidth="1"/>
    <col min="9216" max="9216" width="15.5703125" style="90" customWidth="1"/>
    <col min="9217" max="9217" width="13.7109375" style="90" customWidth="1"/>
    <col min="9218" max="9218" width="15.140625" style="90" customWidth="1"/>
    <col min="9219" max="9219" width="15" style="90" customWidth="1"/>
    <col min="9220" max="9220" width="15.7109375" style="90" customWidth="1"/>
    <col min="9221" max="9469" width="8.85546875" style="90"/>
    <col min="9470" max="9470" width="51.5703125" style="90" customWidth="1"/>
    <col min="9471" max="9471" width="14.42578125" style="90" customWidth="1"/>
    <col min="9472" max="9472" width="15.5703125" style="90" customWidth="1"/>
    <col min="9473" max="9473" width="13.7109375" style="90" customWidth="1"/>
    <col min="9474" max="9474" width="15.140625" style="90" customWidth="1"/>
    <col min="9475" max="9475" width="15" style="90" customWidth="1"/>
    <col min="9476" max="9476" width="15.7109375" style="90" customWidth="1"/>
    <col min="9477" max="9725" width="8.85546875" style="90"/>
    <col min="9726" max="9726" width="51.5703125" style="90" customWidth="1"/>
    <col min="9727" max="9727" width="14.42578125" style="90" customWidth="1"/>
    <col min="9728" max="9728" width="15.5703125" style="90" customWidth="1"/>
    <col min="9729" max="9729" width="13.7109375" style="90" customWidth="1"/>
    <col min="9730" max="9730" width="15.140625" style="90" customWidth="1"/>
    <col min="9731" max="9731" width="15" style="90" customWidth="1"/>
    <col min="9732" max="9732" width="15.7109375" style="90" customWidth="1"/>
    <col min="9733" max="9981" width="8.85546875" style="90"/>
    <col min="9982" max="9982" width="51.5703125" style="90" customWidth="1"/>
    <col min="9983" max="9983" width="14.42578125" style="90" customWidth="1"/>
    <col min="9984" max="9984" width="15.5703125" style="90" customWidth="1"/>
    <col min="9985" max="9985" width="13.7109375" style="90" customWidth="1"/>
    <col min="9986" max="9986" width="15.140625" style="90" customWidth="1"/>
    <col min="9987" max="9987" width="15" style="90" customWidth="1"/>
    <col min="9988" max="9988" width="15.7109375" style="90" customWidth="1"/>
    <col min="9989" max="10237" width="8.85546875" style="90"/>
    <col min="10238" max="10238" width="51.5703125" style="90" customWidth="1"/>
    <col min="10239" max="10239" width="14.42578125" style="90" customWidth="1"/>
    <col min="10240" max="10240" width="15.5703125" style="90" customWidth="1"/>
    <col min="10241" max="10241" width="13.7109375" style="90" customWidth="1"/>
    <col min="10242" max="10242" width="15.140625" style="90" customWidth="1"/>
    <col min="10243" max="10243" width="15" style="90" customWidth="1"/>
    <col min="10244" max="10244" width="15.7109375" style="90" customWidth="1"/>
    <col min="10245" max="10493" width="8.85546875" style="90"/>
    <col min="10494" max="10494" width="51.5703125" style="90" customWidth="1"/>
    <col min="10495" max="10495" width="14.42578125" style="90" customWidth="1"/>
    <col min="10496" max="10496" width="15.5703125" style="90" customWidth="1"/>
    <col min="10497" max="10497" width="13.7109375" style="90" customWidth="1"/>
    <col min="10498" max="10498" width="15.140625" style="90" customWidth="1"/>
    <col min="10499" max="10499" width="15" style="90" customWidth="1"/>
    <col min="10500" max="10500" width="15.7109375" style="90" customWidth="1"/>
    <col min="10501" max="10749" width="8.85546875" style="90"/>
    <col min="10750" max="10750" width="51.5703125" style="90" customWidth="1"/>
    <col min="10751" max="10751" width="14.42578125" style="90" customWidth="1"/>
    <col min="10752" max="10752" width="15.5703125" style="90" customWidth="1"/>
    <col min="10753" max="10753" width="13.7109375" style="90" customWidth="1"/>
    <col min="10754" max="10754" width="15.140625" style="90" customWidth="1"/>
    <col min="10755" max="10755" width="15" style="90" customWidth="1"/>
    <col min="10756" max="10756" width="15.7109375" style="90" customWidth="1"/>
    <col min="10757" max="11005" width="8.85546875" style="90"/>
    <col min="11006" max="11006" width="51.5703125" style="90" customWidth="1"/>
    <col min="11007" max="11007" width="14.42578125" style="90" customWidth="1"/>
    <col min="11008" max="11008" width="15.5703125" style="90" customWidth="1"/>
    <col min="11009" max="11009" width="13.7109375" style="90" customWidth="1"/>
    <col min="11010" max="11010" width="15.140625" style="90" customWidth="1"/>
    <col min="11011" max="11011" width="15" style="90" customWidth="1"/>
    <col min="11012" max="11012" width="15.7109375" style="90" customWidth="1"/>
    <col min="11013" max="11261" width="8.85546875" style="90"/>
    <col min="11262" max="11262" width="51.5703125" style="90" customWidth="1"/>
    <col min="11263" max="11263" width="14.42578125" style="90" customWidth="1"/>
    <col min="11264" max="11264" width="15.5703125" style="90" customWidth="1"/>
    <col min="11265" max="11265" width="13.7109375" style="90" customWidth="1"/>
    <col min="11266" max="11266" width="15.140625" style="90" customWidth="1"/>
    <col min="11267" max="11267" width="15" style="90" customWidth="1"/>
    <col min="11268" max="11268" width="15.7109375" style="90" customWidth="1"/>
    <col min="11269" max="11517" width="8.85546875" style="90"/>
    <col min="11518" max="11518" width="51.5703125" style="90" customWidth="1"/>
    <col min="11519" max="11519" width="14.42578125" style="90" customWidth="1"/>
    <col min="11520" max="11520" width="15.5703125" style="90" customWidth="1"/>
    <col min="11521" max="11521" width="13.7109375" style="90" customWidth="1"/>
    <col min="11522" max="11522" width="15.140625" style="90" customWidth="1"/>
    <col min="11523" max="11523" width="15" style="90" customWidth="1"/>
    <col min="11524" max="11524" width="15.7109375" style="90" customWidth="1"/>
    <col min="11525" max="11773" width="8.85546875" style="90"/>
    <col min="11774" max="11774" width="51.5703125" style="90" customWidth="1"/>
    <col min="11775" max="11775" width="14.42578125" style="90" customWidth="1"/>
    <col min="11776" max="11776" width="15.5703125" style="90" customWidth="1"/>
    <col min="11777" max="11777" width="13.7109375" style="90" customWidth="1"/>
    <col min="11778" max="11778" width="15.140625" style="90" customWidth="1"/>
    <col min="11779" max="11779" width="15" style="90" customWidth="1"/>
    <col min="11780" max="11780" width="15.7109375" style="90" customWidth="1"/>
    <col min="11781" max="12029" width="8.85546875" style="90"/>
    <col min="12030" max="12030" width="51.5703125" style="90" customWidth="1"/>
    <col min="12031" max="12031" width="14.42578125" style="90" customWidth="1"/>
    <col min="12032" max="12032" width="15.5703125" style="90" customWidth="1"/>
    <col min="12033" max="12033" width="13.7109375" style="90" customWidth="1"/>
    <col min="12034" max="12034" width="15.140625" style="90" customWidth="1"/>
    <col min="12035" max="12035" width="15" style="90" customWidth="1"/>
    <col min="12036" max="12036" width="15.7109375" style="90" customWidth="1"/>
    <col min="12037" max="12285" width="8.85546875" style="90"/>
    <col min="12286" max="12286" width="51.5703125" style="90" customWidth="1"/>
    <col min="12287" max="12287" width="14.42578125" style="90" customWidth="1"/>
    <col min="12288" max="12288" width="15.5703125" style="90" customWidth="1"/>
    <col min="12289" max="12289" width="13.7109375" style="90" customWidth="1"/>
    <col min="12290" max="12290" width="15.140625" style="90" customWidth="1"/>
    <col min="12291" max="12291" width="15" style="90" customWidth="1"/>
    <col min="12292" max="12292" width="15.7109375" style="90" customWidth="1"/>
    <col min="12293" max="12541" width="8.85546875" style="90"/>
    <col min="12542" max="12542" width="51.5703125" style="90" customWidth="1"/>
    <col min="12543" max="12543" width="14.42578125" style="90" customWidth="1"/>
    <col min="12544" max="12544" width="15.5703125" style="90" customWidth="1"/>
    <col min="12545" max="12545" width="13.7109375" style="90" customWidth="1"/>
    <col min="12546" max="12546" width="15.140625" style="90" customWidth="1"/>
    <col min="12547" max="12547" width="15" style="90" customWidth="1"/>
    <col min="12548" max="12548" width="15.7109375" style="90" customWidth="1"/>
    <col min="12549" max="12797" width="8.85546875" style="90"/>
    <col min="12798" max="12798" width="51.5703125" style="90" customWidth="1"/>
    <col min="12799" max="12799" width="14.42578125" style="90" customWidth="1"/>
    <col min="12800" max="12800" width="15.5703125" style="90" customWidth="1"/>
    <col min="12801" max="12801" width="13.7109375" style="90" customWidth="1"/>
    <col min="12802" max="12802" width="15.140625" style="90" customWidth="1"/>
    <col min="12803" max="12803" width="15" style="90" customWidth="1"/>
    <col min="12804" max="12804" width="15.7109375" style="90" customWidth="1"/>
    <col min="12805" max="13053" width="8.85546875" style="90"/>
    <col min="13054" max="13054" width="51.5703125" style="90" customWidth="1"/>
    <col min="13055" max="13055" width="14.42578125" style="90" customWidth="1"/>
    <col min="13056" max="13056" width="15.5703125" style="90" customWidth="1"/>
    <col min="13057" max="13057" width="13.7109375" style="90" customWidth="1"/>
    <col min="13058" max="13058" width="15.140625" style="90" customWidth="1"/>
    <col min="13059" max="13059" width="15" style="90" customWidth="1"/>
    <col min="13060" max="13060" width="15.7109375" style="90" customWidth="1"/>
    <col min="13061" max="13309" width="8.85546875" style="90"/>
    <col min="13310" max="13310" width="51.5703125" style="90" customWidth="1"/>
    <col min="13311" max="13311" width="14.42578125" style="90" customWidth="1"/>
    <col min="13312" max="13312" width="15.5703125" style="90" customWidth="1"/>
    <col min="13313" max="13313" width="13.7109375" style="90" customWidth="1"/>
    <col min="13314" max="13314" width="15.140625" style="90" customWidth="1"/>
    <col min="13315" max="13315" width="15" style="90" customWidth="1"/>
    <col min="13316" max="13316" width="15.7109375" style="90" customWidth="1"/>
    <col min="13317" max="13565" width="8.85546875" style="90"/>
    <col min="13566" max="13566" width="51.5703125" style="90" customWidth="1"/>
    <col min="13567" max="13567" width="14.42578125" style="90" customWidth="1"/>
    <col min="13568" max="13568" width="15.5703125" style="90" customWidth="1"/>
    <col min="13569" max="13569" width="13.7109375" style="90" customWidth="1"/>
    <col min="13570" max="13570" width="15.140625" style="90" customWidth="1"/>
    <col min="13571" max="13571" width="15" style="90" customWidth="1"/>
    <col min="13572" max="13572" width="15.7109375" style="90" customWidth="1"/>
    <col min="13573" max="13821" width="8.85546875" style="90"/>
    <col min="13822" max="13822" width="51.5703125" style="90" customWidth="1"/>
    <col min="13823" max="13823" width="14.42578125" style="90" customWidth="1"/>
    <col min="13824" max="13824" width="15.5703125" style="90" customWidth="1"/>
    <col min="13825" max="13825" width="13.7109375" style="90" customWidth="1"/>
    <col min="13826" max="13826" width="15.140625" style="90" customWidth="1"/>
    <col min="13827" max="13827" width="15" style="90" customWidth="1"/>
    <col min="13828" max="13828" width="15.7109375" style="90" customWidth="1"/>
    <col min="13829" max="14077" width="8.85546875" style="90"/>
    <col min="14078" max="14078" width="51.5703125" style="90" customWidth="1"/>
    <col min="14079" max="14079" width="14.42578125" style="90" customWidth="1"/>
    <col min="14080" max="14080" width="15.5703125" style="90" customWidth="1"/>
    <col min="14081" max="14081" width="13.7109375" style="90" customWidth="1"/>
    <col min="14082" max="14082" width="15.140625" style="90" customWidth="1"/>
    <col min="14083" max="14083" width="15" style="90" customWidth="1"/>
    <col min="14084" max="14084" width="15.7109375" style="90" customWidth="1"/>
    <col min="14085" max="14333" width="8.85546875" style="90"/>
    <col min="14334" max="14334" width="51.5703125" style="90" customWidth="1"/>
    <col min="14335" max="14335" width="14.42578125" style="90" customWidth="1"/>
    <col min="14336" max="14336" width="15.5703125" style="90" customWidth="1"/>
    <col min="14337" max="14337" width="13.7109375" style="90" customWidth="1"/>
    <col min="14338" max="14338" width="15.140625" style="90" customWidth="1"/>
    <col min="14339" max="14339" width="15" style="90" customWidth="1"/>
    <col min="14340" max="14340" width="15.7109375" style="90" customWidth="1"/>
    <col min="14341" max="14589" width="8.85546875" style="90"/>
    <col min="14590" max="14590" width="51.5703125" style="90" customWidth="1"/>
    <col min="14591" max="14591" width="14.42578125" style="90" customWidth="1"/>
    <col min="14592" max="14592" width="15.5703125" style="90" customWidth="1"/>
    <col min="14593" max="14593" width="13.7109375" style="90" customWidth="1"/>
    <col min="14594" max="14594" width="15.140625" style="90" customWidth="1"/>
    <col min="14595" max="14595" width="15" style="90" customWidth="1"/>
    <col min="14596" max="14596" width="15.7109375" style="90" customWidth="1"/>
    <col min="14597" max="14845" width="8.85546875" style="90"/>
    <col min="14846" max="14846" width="51.5703125" style="90" customWidth="1"/>
    <col min="14847" max="14847" width="14.42578125" style="90" customWidth="1"/>
    <col min="14848" max="14848" width="15.5703125" style="90" customWidth="1"/>
    <col min="14849" max="14849" width="13.7109375" style="90" customWidth="1"/>
    <col min="14850" max="14850" width="15.140625" style="90" customWidth="1"/>
    <col min="14851" max="14851" width="15" style="90" customWidth="1"/>
    <col min="14852" max="14852" width="15.7109375" style="90" customWidth="1"/>
    <col min="14853" max="15101" width="8.85546875" style="90"/>
    <col min="15102" max="15102" width="51.5703125" style="90" customWidth="1"/>
    <col min="15103" max="15103" width="14.42578125" style="90" customWidth="1"/>
    <col min="15104" max="15104" width="15.5703125" style="90" customWidth="1"/>
    <col min="15105" max="15105" width="13.7109375" style="90" customWidth="1"/>
    <col min="15106" max="15106" width="15.140625" style="90" customWidth="1"/>
    <col min="15107" max="15107" width="15" style="90" customWidth="1"/>
    <col min="15108" max="15108" width="15.7109375" style="90" customWidth="1"/>
    <col min="15109" max="15357" width="8.85546875" style="90"/>
    <col min="15358" max="15358" width="51.5703125" style="90" customWidth="1"/>
    <col min="15359" max="15359" width="14.42578125" style="90" customWidth="1"/>
    <col min="15360" max="15360" width="15.5703125" style="90" customWidth="1"/>
    <col min="15361" max="15361" width="13.7109375" style="90" customWidth="1"/>
    <col min="15362" max="15362" width="15.140625" style="90" customWidth="1"/>
    <col min="15363" max="15363" width="15" style="90" customWidth="1"/>
    <col min="15364" max="15364" width="15.7109375" style="90" customWidth="1"/>
    <col min="15365" max="15613" width="8.85546875" style="90"/>
    <col min="15614" max="15614" width="51.5703125" style="90" customWidth="1"/>
    <col min="15615" max="15615" width="14.42578125" style="90" customWidth="1"/>
    <col min="15616" max="15616" width="15.5703125" style="90" customWidth="1"/>
    <col min="15617" max="15617" width="13.7109375" style="90" customWidth="1"/>
    <col min="15618" max="15618" width="15.140625" style="90" customWidth="1"/>
    <col min="15619" max="15619" width="15" style="90" customWidth="1"/>
    <col min="15620" max="15620" width="15.7109375" style="90" customWidth="1"/>
    <col min="15621" max="15869" width="8.85546875" style="90"/>
    <col min="15870" max="15870" width="51.5703125" style="90" customWidth="1"/>
    <col min="15871" max="15871" width="14.42578125" style="90" customWidth="1"/>
    <col min="15872" max="15872" width="15.5703125" style="90" customWidth="1"/>
    <col min="15873" max="15873" width="13.7109375" style="90" customWidth="1"/>
    <col min="15874" max="15874" width="15.140625" style="90" customWidth="1"/>
    <col min="15875" max="15875" width="15" style="90" customWidth="1"/>
    <col min="15876" max="15876" width="15.7109375" style="90" customWidth="1"/>
    <col min="15877" max="16125" width="8.85546875" style="90"/>
    <col min="16126" max="16126" width="51.5703125" style="90" customWidth="1"/>
    <col min="16127" max="16127" width="14.42578125" style="90" customWidth="1"/>
    <col min="16128" max="16128" width="15.5703125" style="90" customWidth="1"/>
    <col min="16129" max="16129" width="13.7109375" style="90" customWidth="1"/>
    <col min="16130" max="16130" width="15.140625" style="90" customWidth="1"/>
    <col min="16131" max="16131" width="15" style="90" customWidth="1"/>
    <col min="16132" max="16132" width="15.7109375" style="90" customWidth="1"/>
    <col min="16133" max="16384" width="8.85546875" style="90"/>
  </cols>
  <sheetData>
    <row r="1" spans="1:13" s="73" customFormat="1" ht="22.5" customHeight="1" x14ac:dyDescent="0.3">
      <c r="A1" s="379" t="s">
        <v>258</v>
      </c>
      <c r="B1" s="379"/>
      <c r="C1" s="379"/>
      <c r="D1" s="379"/>
      <c r="E1" s="379"/>
      <c r="F1" s="379"/>
      <c r="G1" s="379"/>
      <c r="H1" s="379"/>
      <c r="I1" s="379"/>
    </row>
    <row r="2" spans="1:13" s="73" customFormat="1" ht="19.5" customHeight="1" x14ac:dyDescent="0.3">
      <c r="A2" s="372" t="s">
        <v>46</v>
      </c>
      <c r="B2" s="372"/>
      <c r="C2" s="372"/>
      <c r="D2" s="372"/>
      <c r="E2" s="372"/>
      <c r="F2" s="372"/>
      <c r="G2" s="372"/>
      <c r="H2" s="372"/>
      <c r="I2" s="372"/>
    </row>
    <row r="3" spans="1:13" s="76" customFormat="1" ht="15.75" customHeight="1" x14ac:dyDescent="0.3">
      <c r="A3" s="246" t="s">
        <v>212</v>
      </c>
      <c r="B3" s="166"/>
      <c r="C3" s="166"/>
      <c r="D3" s="166"/>
      <c r="E3" s="166"/>
      <c r="F3" s="166"/>
      <c r="G3" s="166"/>
      <c r="H3" s="166"/>
      <c r="I3" s="268" t="s">
        <v>259</v>
      </c>
    </row>
    <row r="4" spans="1:13" s="76" customFormat="1" ht="36" customHeight="1" x14ac:dyDescent="0.2">
      <c r="A4" s="402"/>
      <c r="B4" s="395" t="s">
        <v>473</v>
      </c>
      <c r="C4" s="396"/>
      <c r="D4" s="396"/>
      <c r="E4" s="397"/>
      <c r="F4" s="398" t="s">
        <v>504</v>
      </c>
      <c r="G4" s="399"/>
      <c r="H4" s="399"/>
      <c r="I4" s="400"/>
    </row>
    <row r="5" spans="1:13" s="76" customFormat="1" ht="69.75" customHeight="1" x14ac:dyDescent="0.2">
      <c r="A5" s="402"/>
      <c r="B5" s="269" t="s">
        <v>260</v>
      </c>
      <c r="C5" s="269" t="s">
        <v>261</v>
      </c>
      <c r="D5" s="269" t="s">
        <v>262</v>
      </c>
      <c r="E5" s="269" t="s">
        <v>261</v>
      </c>
      <c r="F5" s="269" t="s">
        <v>260</v>
      </c>
      <c r="G5" s="269" t="s">
        <v>261</v>
      </c>
      <c r="H5" s="269" t="s">
        <v>262</v>
      </c>
      <c r="I5" s="269" t="s">
        <v>261</v>
      </c>
    </row>
    <row r="6" spans="1:13" s="76" customFormat="1" ht="39" customHeight="1" x14ac:dyDescent="0.2">
      <c r="A6" s="291" t="s">
        <v>60</v>
      </c>
      <c r="B6" s="271">
        <f>SUM(B8:B16)</f>
        <v>3931</v>
      </c>
      <c r="C6" s="272">
        <f>B6/'16'!C5*100</f>
        <v>81.319817956143979</v>
      </c>
      <c r="D6" s="271">
        <f>SUM(D8:D16)</f>
        <v>903</v>
      </c>
      <c r="E6" s="273">
        <f>100-C6</f>
        <v>18.680182043856021</v>
      </c>
      <c r="F6" s="271">
        <f>SUM(F8:F16)</f>
        <v>3395</v>
      </c>
      <c r="G6" s="272">
        <f>F6/'16'!F5*100</f>
        <v>81.748133879123529</v>
      </c>
      <c r="H6" s="271">
        <f>SUM(H8:H16)</f>
        <v>758</v>
      </c>
      <c r="I6" s="273">
        <f>100-G6</f>
        <v>18.251866120876471</v>
      </c>
      <c r="K6" s="76">
        <v>540903</v>
      </c>
      <c r="L6" s="76">
        <v>488038</v>
      </c>
    </row>
    <row r="7" spans="1:13" s="76" customFormat="1" ht="18.75" customHeight="1" x14ac:dyDescent="0.2">
      <c r="A7" s="292" t="s">
        <v>314</v>
      </c>
      <c r="B7" s="174"/>
      <c r="C7" s="277"/>
      <c r="D7" s="174"/>
      <c r="E7" s="278"/>
      <c r="F7" s="174"/>
      <c r="G7" s="277"/>
      <c r="H7" s="174"/>
      <c r="I7" s="278"/>
    </row>
    <row r="8" spans="1:13" s="100" customFormat="1" ht="45.75" customHeight="1" x14ac:dyDescent="0.2">
      <c r="A8" s="293" t="s">
        <v>48</v>
      </c>
      <c r="B8" s="282">
        <f>[14]Дані!J10</f>
        <v>278</v>
      </c>
      <c r="C8" s="284">
        <f>B8/'16'!C7*100</f>
        <v>81.524926686217015</v>
      </c>
      <c r="D8" s="283">
        <f>'16'!C7-'17'!B8</f>
        <v>63</v>
      </c>
      <c r="E8" s="284">
        <f>100-C8</f>
        <v>18.475073313782985</v>
      </c>
      <c r="F8" s="282">
        <f>[14]Дані!AN10</f>
        <v>232</v>
      </c>
      <c r="G8" s="288">
        <f>F8/'16'!F7*100</f>
        <v>80.836236933797906</v>
      </c>
      <c r="H8" s="283">
        <f>'16'!F7-'17'!F8</f>
        <v>55</v>
      </c>
      <c r="I8" s="284">
        <f>100-G8</f>
        <v>19.163763066202094</v>
      </c>
      <c r="J8" s="126"/>
      <c r="K8" s="76">
        <v>76403</v>
      </c>
      <c r="L8" s="76">
        <v>67888</v>
      </c>
      <c r="M8" s="126"/>
    </row>
    <row r="9" spans="1:13" s="100" customFormat="1" ht="30" customHeight="1" x14ac:dyDescent="0.25">
      <c r="A9" s="125" t="s">
        <v>49</v>
      </c>
      <c r="B9" s="282">
        <f>[14]Дані!J11</f>
        <v>339</v>
      </c>
      <c r="C9" s="284">
        <f>B9/'16'!C8*100</f>
        <v>88.28125</v>
      </c>
      <c r="D9" s="87">
        <f>'16'!C8-'17'!B9</f>
        <v>45</v>
      </c>
      <c r="E9" s="284">
        <v>32</v>
      </c>
      <c r="F9" s="282">
        <f>[14]Дані!AN11</f>
        <v>282</v>
      </c>
      <c r="G9" s="288">
        <f>F9/'16'!F8*100</f>
        <v>89.240506329113927</v>
      </c>
      <c r="H9" s="283">
        <f>'16'!F8-'17'!F9</f>
        <v>34</v>
      </c>
      <c r="I9" s="286">
        <v>32.299999999999997</v>
      </c>
      <c r="K9" s="126">
        <v>49463</v>
      </c>
      <c r="L9" s="126">
        <v>43537</v>
      </c>
    </row>
    <row r="10" spans="1:13" ht="33" customHeight="1" x14ac:dyDescent="0.2">
      <c r="A10" s="125" t="s">
        <v>50</v>
      </c>
      <c r="B10" s="282">
        <f>[14]Дані!J12</f>
        <v>472</v>
      </c>
      <c r="C10" s="284">
        <f>B10/'16'!C9*100</f>
        <v>93.096646942800788</v>
      </c>
      <c r="D10" s="87">
        <f>'16'!C9-'17'!B10</f>
        <v>35</v>
      </c>
      <c r="E10" s="284">
        <v>26.2</v>
      </c>
      <c r="F10" s="282">
        <f>[14]Дані!AN12</f>
        <v>386</v>
      </c>
      <c r="G10" s="288">
        <f>F10/'16'!F9*100</f>
        <v>93.917274939172742</v>
      </c>
      <c r="H10" s="283">
        <f>'16'!F9-'17'!F10</f>
        <v>25</v>
      </c>
      <c r="I10" s="285">
        <v>26.3</v>
      </c>
      <c r="K10" s="100">
        <v>56985</v>
      </c>
      <c r="L10" s="100">
        <v>50429</v>
      </c>
    </row>
    <row r="11" spans="1:13" ht="28.5" customHeight="1" x14ac:dyDescent="0.2">
      <c r="A11" s="125" t="s">
        <v>51</v>
      </c>
      <c r="B11" s="282">
        <f>[14]Дані!J13</f>
        <v>434</v>
      </c>
      <c r="C11" s="284">
        <f>B11/'16'!C10*100</f>
        <v>96.659242761692653</v>
      </c>
      <c r="D11" s="87">
        <f>'16'!C10-'17'!B11</f>
        <v>15</v>
      </c>
      <c r="E11" s="284">
        <v>11.9</v>
      </c>
      <c r="F11" s="282">
        <f>[14]Дані!AN13</f>
        <v>378</v>
      </c>
      <c r="G11" s="288">
        <f>F11/'16'!F10*100</f>
        <v>96.18320610687023</v>
      </c>
      <c r="H11" s="283">
        <f>'16'!F10-'17'!F11</f>
        <v>15</v>
      </c>
      <c r="I11" s="285">
        <v>11.9</v>
      </c>
      <c r="K11" s="90">
        <v>31129</v>
      </c>
      <c r="L11" s="90">
        <v>27810</v>
      </c>
    </row>
    <row r="12" spans="1:13" s="93" customFormat="1" ht="31.5" customHeight="1" x14ac:dyDescent="0.2">
      <c r="A12" s="125" t="s">
        <v>52</v>
      </c>
      <c r="B12" s="282">
        <f>[14]Дані!J14</f>
        <v>961</v>
      </c>
      <c r="C12" s="284">
        <f>B12/'16'!C11*100</f>
        <v>86.343216531895777</v>
      </c>
      <c r="D12" s="87">
        <f>'16'!C11-'17'!B12</f>
        <v>152</v>
      </c>
      <c r="E12" s="284">
        <v>22.3</v>
      </c>
      <c r="F12" s="282">
        <f>[14]Дані!AN14</f>
        <v>837</v>
      </c>
      <c r="G12" s="288">
        <f>F12/'16'!F11*100</f>
        <v>86.199794026776516</v>
      </c>
      <c r="H12" s="283">
        <f>'16'!F11-'17'!F12</f>
        <v>134</v>
      </c>
      <c r="I12" s="285">
        <v>22.5</v>
      </c>
      <c r="K12" s="90">
        <v>91835</v>
      </c>
      <c r="L12" s="90">
        <v>81618</v>
      </c>
    </row>
    <row r="13" spans="1:13" ht="51.75" customHeight="1" x14ac:dyDescent="0.2">
      <c r="A13" s="125" t="s">
        <v>53</v>
      </c>
      <c r="B13" s="282">
        <f>[14]Дані!J15</f>
        <v>223</v>
      </c>
      <c r="C13" s="284">
        <f>B13/'16'!C12*100</f>
        <v>85.114503816793899</v>
      </c>
      <c r="D13" s="87">
        <f>'16'!C12-'17'!B13</f>
        <v>39</v>
      </c>
      <c r="E13" s="284">
        <v>40.200000000000003</v>
      </c>
      <c r="F13" s="282">
        <f>[14]Дані!AN15</f>
        <v>207</v>
      </c>
      <c r="G13" s="288">
        <f>F13/'16'!F12*100</f>
        <v>86.25</v>
      </c>
      <c r="H13" s="283">
        <f>'16'!F12-'17'!F13</f>
        <v>33</v>
      </c>
      <c r="I13" s="285">
        <v>40.4</v>
      </c>
      <c r="K13" s="93">
        <v>20531</v>
      </c>
      <c r="L13" s="93">
        <v>19360</v>
      </c>
    </row>
    <row r="14" spans="1:13" ht="30.75" customHeight="1" x14ac:dyDescent="0.2">
      <c r="A14" s="125" t="s">
        <v>54</v>
      </c>
      <c r="B14" s="282">
        <f>[14]Дані!J16</f>
        <v>249</v>
      </c>
      <c r="C14" s="284">
        <f>B14/'16'!C13*100</f>
        <v>63.358778625954194</v>
      </c>
      <c r="D14" s="87">
        <f>'16'!C13-'17'!B14</f>
        <v>144</v>
      </c>
      <c r="E14" s="284">
        <v>66.8</v>
      </c>
      <c r="F14" s="282">
        <f>[14]Дані!AN16</f>
        <v>216</v>
      </c>
      <c r="G14" s="288">
        <f>F14/'16'!F13*100</f>
        <v>65.653495440729486</v>
      </c>
      <c r="H14" s="283">
        <f>'16'!F13-'17'!F14</f>
        <v>113</v>
      </c>
      <c r="I14" s="285">
        <v>67</v>
      </c>
      <c r="K14" s="90">
        <v>50041</v>
      </c>
      <c r="L14" s="90">
        <v>44940</v>
      </c>
    </row>
    <row r="15" spans="1:13" ht="66.75" customHeight="1" x14ac:dyDescent="0.2">
      <c r="A15" s="125" t="s">
        <v>55</v>
      </c>
      <c r="B15" s="282">
        <f>[14]Дані!J17</f>
        <v>159</v>
      </c>
      <c r="C15" s="284">
        <f>B15/'16'!C14*100</f>
        <v>44.166666666666664</v>
      </c>
      <c r="D15" s="87">
        <f>'16'!C14-'17'!B15</f>
        <v>201</v>
      </c>
      <c r="E15" s="284">
        <v>84.4</v>
      </c>
      <c r="F15" s="282">
        <f>[14]Дані!AN17</f>
        <v>130</v>
      </c>
      <c r="G15" s="288">
        <f>F15/'16'!F14*100</f>
        <v>45.138888888888893</v>
      </c>
      <c r="H15" s="283">
        <f>'16'!F14-'17'!F15</f>
        <v>158</v>
      </c>
      <c r="I15" s="285">
        <v>84.9</v>
      </c>
      <c r="K15" s="90">
        <v>98596</v>
      </c>
      <c r="L15" s="90">
        <v>92241</v>
      </c>
    </row>
    <row r="16" spans="1:13" ht="30" customHeight="1" x14ac:dyDescent="0.2">
      <c r="A16" s="125" t="s">
        <v>56</v>
      </c>
      <c r="B16" s="282">
        <f>[14]Дані!J18+[14]Дані!$J$19</f>
        <v>816</v>
      </c>
      <c r="C16" s="284">
        <f>B16/'16'!C15*100</f>
        <v>79.609756097560975</v>
      </c>
      <c r="D16" s="87">
        <f>'16'!C15-'17'!B16</f>
        <v>209</v>
      </c>
      <c r="E16" s="284">
        <v>39.700000000000003</v>
      </c>
      <c r="F16" s="282">
        <f>[14]Дані!AN18+[14]Дані!$AN$19</f>
        <v>727</v>
      </c>
      <c r="G16" s="288">
        <f>F16/'16'!F15*100</f>
        <v>79.193899782135077</v>
      </c>
      <c r="H16" s="283">
        <f>'16'!F15-'17'!F16</f>
        <v>191</v>
      </c>
      <c r="I16" s="285">
        <v>39.700000000000003</v>
      </c>
      <c r="K16" s="90">
        <v>65920</v>
      </c>
      <c r="L16" s="90">
        <v>60215</v>
      </c>
    </row>
    <row r="17" spans="2:9" x14ac:dyDescent="0.2">
      <c r="B17" s="168"/>
      <c r="C17" s="168"/>
      <c r="D17" s="168"/>
      <c r="E17" s="168"/>
      <c r="F17" s="168"/>
      <c r="G17" s="168"/>
      <c r="H17" s="168"/>
      <c r="I17" s="168"/>
    </row>
    <row r="18" spans="2:9" x14ac:dyDescent="0.2">
      <c r="B18" s="168"/>
      <c r="C18" s="168"/>
      <c r="D18" s="287"/>
      <c r="E18" s="287"/>
      <c r="F18" s="168"/>
      <c r="G18" s="168"/>
      <c r="H18" s="168"/>
      <c r="I18" s="168"/>
    </row>
    <row r="19" spans="2:9" x14ac:dyDescent="0.2">
      <c r="B19" s="168"/>
      <c r="C19" s="168"/>
      <c r="D19" s="168"/>
      <c r="E19" s="168"/>
      <c r="F19" s="168"/>
      <c r="G19" s="168"/>
      <c r="H19" s="168"/>
      <c r="I19" s="168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J13" sqref="J13"/>
    </sheetView>
  </sheetViews>
  <sheetFormatPr defaultColWidth="9.140625" defaultRowHeight="15.75" x14ac:dyDescent="0.25"/>
  <cols>
    <col min="1" max="1" width="3.140625" style="130" customWidth="1"/>
    <col min="2" max="2" width="37.28515625" style="143" customWidth="1"/>
    <col min="3" max="3" width="12.85546875" style="131" customWidth="1"/>
    <col min="4" max="4" width="10.140625" style="131" customWidth="1"/>
    <col min="5" max="5" width="12.42578125" style="144" customWidth="1"/>
    <col min="6" max="6" width="12.85546875" style="131" customWidth="1"/>
    <col min="7" max="7" width="10.140625" style="131" customWidth="1"/>
    <col min="8" max="8" width="12.42578125" style="144" customWidth="1"/>
    <col min="9" max="16384" width="9.140625" style="131"/>
  </cols>
  <sheetData>
    <row r="1" spans="1:8" ht="20.25" customHeight="1" x14ac:dyDescent="0.25">
      <c r="B1" s="382" t="s">
        <v>199</v>
      </c>
      <c r="C1" s="382"/>
      <c r="D1" s="382"/>
      <c r="E1" s="382"/>
      <c r="F1" s="382"/>
      <c r="G1" s="382"/>
      <c r="H1" s="382"/>
    </row>
    <row r="2" spans="1:8" ht="20.25" customHeight="1" x14ac:dyDescent="0.25">
      <c r="B2" s="382" t="s">
        <v>95</v>
      </c>
      <c r="C2" s="382"/>
      <c r="D2" s="382"/>
      <c r="E2" s="382"/>
      <c r="F2" s="382"/>
      <c r="G2" s="382"/>
      <c r="H2" s="382"/>
    </row>
    <row r="3" spans="1:8" ht="18.75" x14ac:dyDescent="0.3">
      <c r="B3" s="246" t="s">
        <v>212</v>
      </c>
    </row>
    <row r="4" spans="1:8" s="132" customFormat="1" ht="35.450000000000003" customHeight="1" x14ac:dyDescent="0.25">
      <c r="A4" s="383"/>
      <c r="B4" s="386" t="s">
        <v>96</v>
      </c>
      <c r="C4" s="407" t="s">
        <v>473</v>
      </c>
      <c r="D4" s="408"/>
      <c r="E4" s="409"/>
      <c r="F4" s="410" t="s">
        <v>476</v>
      </c>
      <c r="G4" s="411"/>
      <c r="H4" s="412"/>
    </row>
    <row r="5" spans="1:8" ht="15.6" customHeight="1" x14ac:dyDescent="0.25">
      <c r="A5" s="384"/>
      <c r="B5" s="405"/>
      <c r="C5" s="403" t="s">
        <v>97</v>
      </c>
      <c r="D5" s="403" t="s">
        <v>99</v>
      </c>
      <c r="E5" s="413" t="s">
        <v>98</v>
      </c>
      <c r="F5" s="403" t="s">
        <v>97</v>
      </c>
      <c r="G5" s="403" t="s">
        <v>99</v>
      </c>
      <c r="H5" s="403" t="s">
        <v>98</v>
      </c>
    </row>
    <row r="6" spans="1:8" ht="51.6" customHeight="1" x14ac:dyDescent="0.25">
      <c r="A6" s="385"/>
      <c r="B6" s="406"/>
      <c r="C6" s="404"/>
      <c r="D6" s="404"/>
      <c r="E6" s="414"/>
      <c r="F6" s="404"/>
      <c r="G6" s="404"/>
      <c r="H6" s="404"/>
    </row>
    <row r="7" spans="1:8" s="147" customFormat="1" ht="12.75" x14ac:dyDescent="0.2">
      <c r="A7" s="210" t="s">
        <v>101</v>
      </c>
      <c r="B7" s="211" t="s">
        <v>20</v>
      </c>
      <c r="C7" s="148">
        <v>1</v>
      </c>
      <c r="D7" s="148">
        <v>2</v>
      </c>
      <c r="E7" s="148">
        <v>3</v>
      </c>
      <c r="F7" s="148">
        <v>4</v>
      </c>
      <c r="G7" s="148">
        <v>5</v>
      </c>
      <c r="H7" s="148">
        <v>6</v>
      </c>
    </row>
    <row r="8" spans="1:8" x14ac:dyDescent="0.25">
      <c r="A8" s="133">
        <v>1</v>
      </c>
      <c r="B8" s="134" t="s">
        <v>104</v>
      </c>
      <c r="C8" s="159">
        <v>328</v>
      </c>
      <c r="D8" s="159">
        <v>77</v>
      </c>
      <c r="E8" s="175">
        <v>-251</v>
      </c>
      <c r="F8" s="159">
        <v>284</v>
      </c>
      <c r="G8" s="159">
        <v>40</v>
      </c>
      <c r="H8" s="175">
        <v>-244</v>
      </c>
    </row>
    <row r="9" spans="1:8" x14ac:dyDescent="0.25">
      <c r="A9" s="133">
        <v>2</v>
      </c>
      <c r="B9" s="134" t="s">
        <v>103</v>
      </c>
      <c r="C9" s="159">
        <v>304</v>
      </c>
      <c r="D9" s="159">
        <v>86</v>
      </c>
      <c r="E9" s="175">
        <v>-218</v>
      </c>
      <c r="F9" s="159">
        <v>290</v>
      </c>
      <c r="G9" s="159">
        <v>33</v>
      </c>
      <c r="H9" s="175">
        <v>-257</v>
      </c>
    </row>
    <row r="10" spans="1:8" ht="17.25" customHeight="1" x14ac:dyDescent="0.25">
      <c r="A10" s="133">
        <v>3</v>
      </c>
      <c r="B10" s="134" t="s">
        <v>107</v>
      </c>
      <c r="C10" s="159">
        <v>206</v>
      </c>
      <c r="D10" s="159">
        <v>41</v>
      </c>
      <c r="E10" s="175">
        <v>-165</v>
      </c>
      <c r="F10" s="159">
        <v>175</v>
      </c>
      <c r="G10" s="159">
        <v>9</v>
      </c>
      <c r="H10" s="175">
        <v>-166</v>
      </c>
    </row>
    <row r="11" spans="1:8" s="137" customFormat="1" ht="17.25" customHeight="1" x14ac:dyDescent="0.25">
      <c r="A11" s="133">
        <v>4</v>
      </c>
      <c r="B11" s="134" t="s">
        <v>106</v>
      </c>
      <c r="C11" s="159">
        <v>134</v>
      </c>
      <c r="D11" s="159">
        <v>37</v>
      </c>
      <c r="E11" s="175">
        <v>-97</v>
      </c>
      <c r="F11" s="159">
        <v>122</v>
      </c>
      <c r="G11" s="159">
        <v>23</v>
      </c>
      <c r="H11" s="175">
        <v>-99</v>
      </c>
    </row>
    <row r="12" spans="1:8" s="137" customFormat="1" ht="18" customHeight="1" x14ac:dyDescent="0.25">
      <c r="A12" s="133">
        <v>5</v>
      </c>
      <c r="B12" s="134" t="s">
        <v>109</v>
      </c>
      <c r="C12" s="159">
        <v>122</v>
      </c>
      <c r="D12" s="159">
        <v>49</v>
      </c>
      <c r="E12" s="175">
        <v>-73</v>
      </c>
      <c r="F12" s="159">
        <v>98</v>
      </c>
      <c r="G12" s="159">
        <v>21</v>
      </c>
      <c r="H12" s="175">
        <v>-77</v>
      </c>
    </row>
    <row r="13" spans="1:8" s="137" customFormat="1" ht="20.25" customHeight="1" x14ac:dyDescent="0.25">
      <c r="A13" s="133">
        <v>6</v>
      </c>
      <c r="B13" s="134" t="s">
        <v>147</v>
      </c>
      <c r="C13" s="159">
        <v>122</v>
      </c>
      <c r="D13" s="159">
        <v>11</v>
      </c>
      <c r="E13" s="175">
        <v>-111</v>
      </c>
      <c r="F13" s="159">
        <v>105</v>
      </c>
      <c r="G13" s="159">
        <v>8</v>
      </c>
      <c r="H13" s="175">
        <v>-97</v>
      </c>
    </row>
    <row r="14" spans="1:8" s="137" customFormat="1" ht="16.5" customHeight="1" x14ac:dyDescent="0.25">
      <c r="A14" s="133">
        <v>7</v>
      </c>
      <c r="B14" s="134" t="s">
        <v>111</v>
      </c>
      <c r="C14" s="159">
        <v>102</v>
      </c>
      <c r="D14" s="159">
        <v>17</v>
      </c>
      <c r="E14" s="175">
        <v>-85</v>
      </c>
      <c r="F14" s="159">
        <v>88</v>
      </c>
      <c r="G14" s="159">
        <v>9</v>
      </c>
      <c r="H14" s="175">
        <v>-79</v>
      </c>
    </row>
    <row r="15" spans="1:8" s="137" customFormat="1" ht="18.75" customHeight="1" x14ac:dyDescent="0.25">
      <c r="A15" s="133">
        <v>8</v>
      </c>
      <c r="B15" s="134" t="s">
        <v>110</v>
      </c>
      <c r="C15" s="159">
        <v>92</v>
      </c>
      <c r="D15" s="159">
        <v>14</v>
      </c>
      <c r="E15" s="175">
        <v>-78</v>
      </c>
      <c r="F15" s="159">
        <v>71</v>
      </c>
      <c r="G15" s="159">
        <v>9</v>
      </c>
      <c r="H15" s="175">
        <v>-62</v>
      </c>
    </row>
    <row r="16" spans="1:8" s="137" customFormat="1" ht="18.75" customHeight="1" x14ac:dyDescent="0.25">
      <c r="A16" s="133">
        <v>9</v>
      </c>
      <c r="B16" s="134" t="s">
        <v>112</v>
      </c>
      <c r="C16" s="159">
        <v>81</v>
      </c>
      <c r="D16" s="159">
        <v>21</v>
      </c>
      <c r="E16" s="175">
        <v>-60</v>
      </c>
      <c r="F16" s="159">
        <v>70</v>
      </c>
      <c r="G16" s="159">
        <v>6</v>
      </c>
      <c r="H16" s="175">
        <v>-64</v>
      </c>
    </row>
    <row r="17" spans="1:8" s="137" customFormat="1" ht="34.5" customHeight="1" x14ac:dyDescent="0.25">
      <c r="A17" s="133">
        <v>10</v>
      </c>
      <c r="B17" s="134" t="s">
        <v>377</v>
      </c>
      <c r="C17" s="159">
        <v>79</v>
      </c>
      <c r="D17" s="159">
        <v>16</v>
      </c>
      <c r="E17" s="175">
        <v>-63</v>
      </c>
      <c r="F17" s="159">
        <v>70</v>
      </c>
      <c r="G17" s="159">
        <v>4</v>
      </c>
      <c r="H17" s="175">
        <v>-66</v>
      </c>
    </row>
    <row r="18" spans="1:8" s="137" customFormat="1" ht="18.75" customHeight="1" x14ac:dyDescent="0.25">
      <c r="A18" s="133">
        <v>11</v>
      </c>
      <c r="B18" s="134" t="s">
        <v>102</v>
      </c>
      <c r="C18" s="159">
        <v>70</v>
      </c>
      <c r="D18" s="159">
        <v>76</v>
      </c>
      <c r="E18" s="175">
        <v>6</v>
      </c>
      <c r="F18" s="159">
        <v>55</v>
      </c>
      <c r="G18" s="159">
        <v>44</v>
      </c>
      <c r="H18" s="175">
        <v>-11</v>
      </c>
    </row>
    <row r="19" spans="1:8" s="137" customFormat="1" ht="20.25" customHeight="1" x14ac:dyDescent="0.25">
      <c r="A19" s="133">
        <v>12</v>
      </c>
      <c r="B19" s="134" t="s">
        <v>119</v>
      </c>
      <c r="C19" s="159">
        <v>62</v>
      </c>
      <c r="D19" s="159">
        <v>8</v>
      </c>
      <c r="E19" s="175">
        <v>-54</v>
      </c>
      <c r="F19" s="159">
        <v>51</v>
      </c>
      <c r="G19" s="159">
        <v>6</v>
      </c>
      <c r="H19" s="175">
        <v>-45</v>
      </c>
    </row>
    <row r="20" spans="1:8" s="137" customFormat="1" ht="14.25" customHeight="1" x14ac:dyDescent="0.25">
      <c r="A20" s="133">
        <v>13</v>
      </c>
      <c r="B20" s="134" t="s">
        <v>118</v>
      </c>
      <c r="C20" s="159">
        <v>61</v>
      </c>
      <c r="D20" s="159">
        <v>12</v>
      </c>
      <c r="E20" s="175">
        <v>-49</v>
      </c>
      <c r="F20" s="159">
        <v>57</v>
      </c>
      <c r="G20" s="159">
        <v>2</v>
      </c>
      <c r="H20" s="175">
        <v>-55</v>
      </c>
    </row>
    <row r="21" spans="1:8" s="137" customFormat="1" x14ac:dyDescent="0.25">
      <c r="A21" s="133">
        <v>14</v>
      </c>
      <c r="B21" s="134" t="s">
        <v>184</v>
      </c>
      <c r="C21" s="159">
        <v>57</v>
      </c>
      <c r="D21" s="159">
        <v>4</v>
      </c>
      <c r="E21" s="175">
        <v>-53</v>
      </c>
      <c r="F21" s="159">
        <v>52</v>
      </c>
      <c r="G21" s="159">
        <v>1</v>
      </c>
      <c r="H21" s="175">
        <v>-51</v>
      </c>
    </row>
    <row r="22" spans="1:8" s="137" customFormat="1" x14ac:dyDescent="0.25">
      <c r="A22" s="133">
        <v>15</v>
      </c>
      <c r="B22" s="134" t="s">
        <v>251</v>
      </c>
      <c r="C22" s="159">
        <v>56</v>
      </c>
      <c r="D22" s="159">
        <v>1</v>
      </c>
      <c r="E22" s="175">
        <v>-55</v>
      </c>
      <c r="F22" s="159">
        <v>47</v>
      </c>
      <c r="G22" s="159">
        <v>0</v>
      </c>
      <c r="H22" s="175">
        <v>-47</v>
      </c>
    </row>
    <row r="23" spans="1:8" s="137" customFormat="1" x14ac:dyDescent="0.25">
      <c r="A23" s="133">
        <v>16</v>
      </c>
      <c r="B23" s="134" t="s">
        <v>172</v>
      </c>
      <c r="C23" s="159">
        <v>53</v>
      </c>
      <c r="D23" s="159">
        <v>19</v>
      </c>
      <c r="E23" s="175">
        <v>-34</v>
      </c>
      <c r="F23" s="159">
        <v>48</v>
      </c>
      <c r="G23" s="159">
        <v>8</v>
      </c>
      <c r="H23" s="175">
        <v>-40</v>
      </c>
    </row>
    <row r="24" spans="1:8" s="137" customFormat="1" x14ac:dyDescent="0.25">
      <c r="A24" s="133">
        <v>17</v>
      </c>
      <c r="B24" s="134" t="s">
        <v>113</v>
      </c>
      <c r="C24" s="159">
        <v>52</v>
      </c>
      <c r="D24" s="159">
        <v>36</v>
      </c>
      <c r="E24" s="175">
        <v>-16</v>
      </c>
      <c r="F24" s="159">
        <v>37</v>
      </c>
      <c r="G24" s="159">
        <v>29</v>
      </c>
      <c r="H24" s="175">
        <v>-8</v>
      </c>
    </row>
    <row r="25" spans="1:8" s="137" customFormat="1" x14ac:dyDescent="0.25">
      <c r="A25" s="133">
        <v>18</v>
      </c>
      <c r="B25" s="134" t="s">
        <v>142</v>
      </c>
      <c r="C25" s="159">
        <v>52</v>
      </c>
      <c r="D25" s="159">
        <v>11</v>
      </c>
      <c r="E25" s="175">
        <v>-41</v>
      </c>
      <c r="F25" s="159">
        <v>51</v>
      </c>
      <c r="G25" s="159">
        <v>4</v>
      </c>
      <c r="H25" s="175">
        <v>-47</v>
      </c>
    </row>
    <row r="26" spans="1:8" s="137" customFormat="1" ht="32.25" customHeight="1" x14ac:dyDescent="0.25">
      <c r="A26" s="133">
        <v>19</v>
      </c>
      <c r="B26" s="134" t="s">
        <v>126</v>
      </c>
      <c r="C26" s="159">
        <v>51</v>
      </c>
      <c r="D26" s="159">
        <v>20</v>
      </c>
      <c r="E26" s="175">
        <v>-31</v>
      </c>
      <c r="F26" s="159">
        <v>43</v>
      </c>
      <c r="G26" s="159">
        <v>15</v>
      </c>
      <c r="H26" s="175">
        <v>-28</v>
      </c>
    </row>
    <row r="27" spans="1:8" s="137" customFormat="1" x14ac:dyDescent="0.25">
      <c r="A27" s="133">
        <v>20</v>
      </c>
      <c r="B27" s="134" t="s">
        <v>116</v>
      </c>
      <c r="C27" s="159">
        <v>47</v>
      </c>
      <c r="D27" s="159">
        <v>9</v>
      </c>
      <c r="E27" s="175">
        <v>-38</v>
      </c>
      <c r="F27" s="159">
        <v>39</v>
      </c>
      <c r="G27" s="159">
        <v>5</v>
      </c>
      <c r="H27" s="175">
        <v>-34</v>
      </c>
    </row>
    <row r="28" spans="1:8" s="137" customFormat="1" x14ac:dyDescent="0.25">
      <c r="A28" s="133">
        <v>21</v>
      </c>
      <c r="B28" s="134" t="s">
        <v>123</v>
      </c>
      <c r="C28" s="159">
        <v>44</v>
      </c>
      <c r="D28" s="159">
        <v>10</v>
      </c>
      <c r="E28" s="175">
        <v>-34</v>
      </c>
      <c r="F28" s="159">
        <v>38</v>
      </c>
      <c r="G28" s="159">
        <v>8</v>
      </c>
      <c r="H28" s="175">
        <v>-30</v>
      </c>
    </row>
    <row r="29" spans="1:8" s="137" customFormat="1" ht="31.5" x14ac:dyDescent="0.25">
      <c r="A29" s="133">
        <v>22</v>
      </c>
      <c r="B29" s="134" t="s">
        <v>120</v>
      </c>
      <c r="C29" s="159">
        <v>44</v>
      </c>
      <c r="D29" s="159">
        <v>3</v>
      </c>
      <c r="E29" s="175">
        <v>-41</v>
      </c>
      <c r="F29" s="159">
        <v>36</v>
      </c>
      <c r="G29" s="159">
        <v>2</v>
      </c>
      <c r="H29" s="175">
        <v>-34</v>
      </c>
    </row>
    <row r="30" spans="1:8" s="137" customFormat="1" x14ac:dyDescent="0.25">
      <c r="A30" s="133">
        <v>23</v>
      </c>
      <c r="B30" s="134" t="s">
        <v>125</v>
      </c>
      <c r="C30" s="159">
        <v>39</v>
      </c>
      <c r="D30" s="159">
        <v>5</v>
      </c>
      <c r="E30" s="175">
        <v>-34</v>
      </c>
      <c r="F30" s="159">
        <v>33</v>
      </c>
      <c r="G30" s="159">
        <v>5</v>
      </c>
      <c r="H30" s="175">
        <v>-28</v>
      </c>
    </row>
    <row r="31" spans="1:8" s="137" customFormat="1" x14ac:dyDescent="0.25">
      <c r="A31" s="133">
        <v>24</v>
      </c>
      <c r="B31" s="134" t="s">
        <v>252</v>
      </c>
      <c r="C31" s="159">
        <v>37</v>
      </c>
      <c r="D31" s="159">
        <v>0</v>
      </c>
      <c r="E31" s="175">
        <v>-37</v>
      </c>
      <c r="F31" s="159">
        <v>34</v>
      </c>
      <c r="G31" s="159">
        <v>0</v>
      </c>
      <c r="H31" s="175">
        <v>-34</v>
      </c>
    </row>
    <row r="32" spans="1:8" s="137" customFormat="1" x14ac:dyDescent="0.25">
      <c r="A32" s="133">
        <v>25</v>
      </c>
      <c r="B32" s="134" t="s">
        <v>181</v>
      </c>
      <c r="C32" s="159">
        <v>36</v>
      </c>
      <c r="D32" s="159">
        <v>6</v>
      </c>
      <c r="E32" s="175">
        <v>-30</v>
      </c>
      <c r="F32" s="159">
        <v>30</v>
      </c>
      <c r="G32" s="159">
        <v>1</v>
      </c>
      <c r="H32" s="175">
        <v>-29</v>
      </c>
    </row>
    <row r="33" spans="1:8" s="137" customFormat="1" ht="31.5" x14ac:dyDescent="0.25">
      <c r="A33" s="133">
        <v>26</v>
      </c>
      <c r="B33" s="134" t="s">
        <v>145</v>
      </c>
      <c r="C33" s="159">
        <v>35</v>
      </c>
      <c r="D33" s="159">
        <v>7</v>
      </c>
      <c r="E33" s="175">
        <v>-28</v>
      </c>
      <c r="F33" s="159">
        <v>31</v>
      </c>
      <c r="G33" s="159">
        <v>5</v>
      </c>
      <c r="H33" s="175">
        <v>-26</v>
      </c>
    </row>
    <row r="34" spans="1:8" s="137" customFormat="1" x14ac:dyDescent="0.25">
      <c r="A34" s="133">
        <v>27</v>
      </c>
      <c r="B34" s="134" t="s">
        <v>131</v>
      </c>
      <c r="C34" s="159">
        <v>35</v>
      </c>
      <c r="D34" s="159">
        <v>6</v>
      </c>
      <c r="E34" s="175">
        <v>-29</v>
      </c>
      <c r="F34" s="159">
        <v>31</v>
      </c>
      <c r="G34" s="159">
        <v>3</v>
      </c>
      <c r="H34" s="175">
        <v>-28</v>
      </c>
    </row>
    <row r="35" spans="1:8" s="137" customFormat="1" x14ac:dyDescent="0.25">
      <c r="A35" s="133">
        <v>28</v>
      </c>
      <c r="B35" s="134" t="s">
        <v>108</v>
      </c>
      <c r="C35" s="159">
        <v>34</v>
      </c>
      <c r="D35" s="159">
        <v>11</v>
      </c>
      <c r="E35" s="175">
        <v>-23</v>
      </c>
      <c r="F35" s="159">
        <v>27</v>
      </c>
      <c r="G35" s="159">
        <v>2</v>
      </c>
      <c r="H35" s="175">
        <v>-25</v>
      </c>
    </row>
    <row r="36" spans="1:8" s="137" customFormat="1" x14ac:dyDescent="0.25">
      <c r="A36" s="133">
        <v>29</v>
      </c>
      <c r="B36" s="134" t="s">
        <v>132</v>
      </c>
      <c r="C36" s="159">
        <v>34</v>
      </c>
      <c r="D36" s="159">
        <v>9</v>
      </c>
      <c r="E36" s="175">
        <v>-25</v>
      </c>
      <c r="F36" s="159">
        <v>25</v>
      </c>
      <c r="G36" s="159">
        <v>5</v>
      </c>
      <c r="H36" s="175">
        <v>-20</v>
      </c>
    </row>
    <row r="37" spans="1:8" s="137" customFormat="1" x14ac:dyDescent="0.25">
      <c r="A37" s="133">
        <v>30</v>
      </c>
      <c r="B37" s="134" t="s">
        <v>197</v>
      </c>
      <c r="C37" s="159">
        <v>32</v>
      </c>
      <c r="D37" s="159">
        <v>9</v>
      </c>
      <c r="E37" s="175">
        <v>-23</v>
      </c>
      <c r="F37" s="159">
        <v>30</v>
      </c>
      <c r="G37" s="159">
        <v>6</v>
      </c>
      <c r="H37" s="175">
        <v>-24</v>
      </c>
    </row>
    <row r="38" spans="1:8" s="137" customFormat="1" x14ac:dyDescent="0.25">
      <c r="A38" s="133">
        <v>31</v>
      </c>
      <c r="B38" s="138" t="s">
        <v>115</v>
      </c>
      <c r="C38" s="159">
        <v>31</v>
      </c>
      <c r="D38" s="159">
        <v>18</v>
      </c>
      <c r="E38" s="175">
        <v>-13</v>
      </c>
      <c r="F38" s="159">
        <v>25</v>
      </c>
      <c r="G38" s="159">
        <v>10</v>
      </c>
      <c r="H38" s="175">
        <v>-15</v>
      </c>
    </row>
    <row r="39" spans="1:8" s="137" customFormat="1" ht="47.25" x14ac:dyDescent="0.25">
      <c r="A39" s="133">
        <v>32</v>
      </c>
      <c r="B39" s="134" t="s">
        <v>200</v>
      </c>
      <c r="C39" s="159">
        <v>31</v>
      </c>
      <c r="D39" s="159">
        <v>14</v>
      </c>
      <c r="E39" s="175">
        <v>-17</v>
      </c>
      <c r="F39" s="159">
        <v>24</v>
      </c>
      <c r="G39" s="159">
        <v>9</v>
      </c>
      <c r="H39" s="175">
        <v>-15</v>
      </c>
    </row>
    <row r="40" spans="1:8" s="137" customFormat="1" ht="21" customHeight="1" x14ac:dyDescent="0.25">
      <c r="A40" s="133">
        <v>33</v>
      </c>
      <c r="B40" s="134" t="s">
        <v>133</v>
      </c>
      <c r="C40" s="159">
        <v>31</v>
      </c>
      <c r="D40" s="159">
        <v>12</v>
      </c>
      <c r="E40" s="175">
        <v>-19</v>
      </c>
      <c r="F40" s="159">
        <v>26</v>
      </c>
      <c r="G40" s="159">
        <v>5</v>
      </c>
      <c r="H40" s="175">
        <v>-21</v>
      </c>
    </row>
    <row r="41" spans="1:8" s="137" customFormat="1" ht="33.75" customHeight="1" x14ac:dyDescent="0.25">
      <c r="A41" s="133">
        <v>34</v>
      </c>
      <c r="B41" s="134" t="s">
        <v>363</v>
      </c>
      <c r="C41" s="159">
        <v>31</v>
      </c>
      <c r="D41" s="159">
        <v>1</v>
      </c>
      <c r="E41" s="175">
        <v>-30</v>
      </c>
      <c r="F41" s="159">
        <v>28</v>
      </c>
      <c r="G41" s="159">
        <v>0</v>
      </c>
      <c r="H41" s="175">
        <v>-28</v>
      </c>
    </row>
    <row r="42" spans="1:8" s="137" customFormat="1" ht="15.75" customHeight="1" x14ac:dyDescent="0.25">
      <c r="A42" s="133">
        <v>35</v>
      </c>
      <c r="B42" s="134" t="s">
        <v>150</v>
      </c>
      <c r="C42" s="159">
        <v>30</v>
      </c>
      <c r="D42" s="159">
        <v>11</v>
      </c>
      <c r="E42" s="175">
        <v>-19</v>
      </c>
      <c r="F42" s="159">
        <v>22</v>
      </c>
      <c r="G42" s="159">
        <v>3</v>
      </c>
      <c r="H42" s="175">
        <v>-19</v>
      </c>
    </row>
    <row r="43" spans="1:8" s="137" customFormat="1" ht="18.75" customHeight="1" x14ac:dyDescent="0.25">
      <c r="A43" s="133">
        <v>36</v>
      </c>
      <c r="B43" s="134" t="s">
        <v>203</v>
      </c>
      <c r="C43" s="159">
        <v>30</v>
      </c>
      <c r="D43" s="159">
        <v>9</v>
      </c>
      <c r="E43" s="175">
        <v>-21</v>
      </c>
      <c r="F43" s="159">
        <v>27</v>
      </c>
      <c r="G43" s="159">
        <v>7</v>
      </c>
      <c r="H43" s="175">
        <v>-20</v>
      </c>
    </row>
    <row r="44" spans="1:8" ht="13.5" customHeight="1" x14ac:dyDescent="0.25">
      <c r="A44" s="133">
        <v>37</v>
      </c>
      <c r="B44" s="139" t="s">
        <v>141</v>
      </c>
      <c r="C44" s="140">
        <v>30</v>
      </c>
      <c r="D44" s="140">
        <v>5</v>
      </c>
      <c r="E44" s="175">
        <v>-25</v>
      </c>
      <c r="F44" s="140">
        <v>24</v>
      </c>
      <c r="G44" s="140">
        <v>2</v>
      </c>
      <c r="H44" s="175">
        <v>-22</v>
      </c>
    </row>
    <row r="45" spans="1:8" x14ac:dyDescent="0.25">
      <c r="A45" s="133">
        <v>38</v>
      </c>
      <c r="B45" s="141" t="s">
        <v>183</v>
      </c>
      <c r="C45" s="140">
        <v>29</v>
      </c>
      <c r="D45" s="140">
        <v>9</v>
      </c>
      <c r="E45" s="175">
        <v>-20</v>
      </c>
      <c r="F45" s="140">
        <v>27</v>
      </c>
      <c r="G45" s="140">
        <v>5</v>
      </c>
      <c r="H45" s="175">
        <v>-22</v>
      </c>
    </row>
    <row r="46" spans="1:8" x14ac:dyDescent="0.25">
      <c r="A46" s="133">
        <v>39</v>
      </c>
      <c r="B46" s="134" t="s">
        <v>134</v>
      </c>
      <c r="C46" s="140">
        <v>27</v>
      </c>
      <c r="D46" s="140">
        <v>5</v>
      </c>
      <c r="E46" s="175">
        <v>-22</v>
      </c>
      <c r="F46" s="140">
        <v>24</v>
      </c>
      <c r="G46" s="140">
        <v>3</v>
      </c>
      <c r="H46" s="175">
        <v>-21</v>
      </c>
    </row>
    <row r="47" spans="1:8" x14ac:dyDescent="0.25">
      <c r="A47" s="133">
        <v>40</v>
      </c>
      <c r="B47" s="134" t="s">
        <v>387</v>
      </c>
      <c r="C47" s="140">
        <v>26</v>
      </c>
      <c r="D47" s="140">
        <v>7</v>
      </c>
      <c r="E47" s="175">
        <v>-19</v>
      </c>
      <c r="F47" s="140">
        <v>25</v>
      </c>
      <c r="G47" s="140">
        <v>2</v>
      </c>
      <c r="H47" s="175">
        <v>-23</v>
      </c>
    </row>
    <row r="48" spans="1:8" ht="13.5" customHeight="1" x14ac:dyDescent="0.25">
      <c r="A48" s="133">
        <v>41</v>
      </c>
      <c r="B48" s="134" t="s">
        <v>122</v>
      </c>
      <c r="C48" s="140">
        <v>25</v>
      </c>
      <c r="D48" s="140">
        <v>26</v>
      </c>
      <c r="E48" s="175">
        <v>1</v>
      </c>
      <c r="F48" s="140">
        <v>21</v>
      </c>
      <c r="G48" s="140">
        <v>13</v>
      </c>
      <c r="H48" s="175">
        <v>-8</v>
      </c>
    </row>
    <row r="49" spans="1:8" ht="15.75" customHeight="1" x14ac:dyDescent="0.25">
      <c r="A49" s="133">
        <v>42</v>
      </c>
      <c r="B49" s="134" t="s">
        <v>143</v>
      </c>
      <c r="C49" s="140">
        <v>25</v>
      </c>
      <c r="D49" s="140">
        <v>7</v>
      </c>
      <c r="E49" s="175">
        <v>-18</v>
      </c>
      <c r="F49" s="140">
        <v>19</v>
      </c>
      <c r="G49" s="140">
        <v>6</v>
      </c>
      <c r="H49" s="175">
        <v>-13</v>
      </c>
    </row>
    <row r="50" spans="1:8" x14ac:dyDescent="0.25">
      <c r="A50" s="133">
        <v>43</v>
      </c>
      <c r="B50" s="142" t="s">
        <v>144</v>
      </c>
      <c r="C50" s="140">
        <v>24</v>
      </c>
      <c r="D50" s="140">
        <v>13</v>
      </c>
      <c r="E50" s="175">
        <v>-11</v>
      </c>
      <c r="F50" s="140">
        <v>21</v>
      </c>
      <c r="G50" s="140">
        <v>10</v>
      </c>
      <c r="H50" s="175">
        <v>-11</v>
      </c>
    </row>
    <row r="51" spans="1:8" ht="14.25" customHeight="1" x14ac:dyDescent="0.25">
      <c r="A51" s="133">
        <v>44</v>
      </c>
      <c r="B51" s="142" t="s">
        <v>167</v>
      </c>
      <c r="C51" s="140">
        <v>24</v>
      </c>
      <c r="D51" s="140">
        <v>0</v>
      </c>
      <c r="E51" s="175">
        <v>-24</v>
      </c>
      <c r="F51" s="140">
        <v>19</v>
      </c>
      <c r="G51" s="140">
        <v>0</v>
      </c>
      <c r="H51" s="175">
        <v>-19</v>
      </c>
    </row>
    <row r="52" spans="1:8" ht="19.5" customHeight="1" x14ac:dyDescent="0.25">
      <c r="A52" s="133">
        <v>45</v>
      </c>
      <c r="B52" s="142" t="s">
        <v>127</v>
      </c>
      <c r="C52" s="140">
        <v>23</v>
      </c>
      <c r="D52" s="140">
        <v>5</v>
      </c>
      <c r="E52" s="175">
        <v>-18</v>
      </c>
      <c r="F52" s="140">
        <v>20</v>
      </c>
      <c r="G52" s="140">
        <v>3</v>
      </c>
      <c r="H52" s="175">
        <v>-17</v>
      </c>
    </row>
    <row r="53" spans="1:8" ht="14.25" customHeight="1" x14ac:dyDescent="0.25">
      <c r="A53" s="133">
        <v>46</v>
      </c>
      <c r="B53" s="142" t="s">
        <v>358</v>
      </c>
      <c r="C53" s="140">
        <v>23</v>
      </c>
      <c r="D53" s="140">
        <v>3</v>
      </c>
      <c r="E53" s="175">
        <v>-20</v>
      </c>
      <c r="F53" s="140">
        <v>23</v>
      </c>
      <c r="G53" s="140">
        <v>3</v>
      </c>
      <c r="H53" s="175">
        <v>-20</v>
      </c>
    </row>
    <row r="54" spans="1:8" ht="12.75" customHeight="1" x14ac:dyDescent="0.25">
      <c r="A54" s="133">
        <v>47</v>
      </c>
      <c r="B54" s="142" t="s">
        <v>135</v>
      </c>
      <c r="C54" s="140">
        <v>23</v>
      </c>
      <c r="D54" s="140">
        <v>1</v>
      </c>
      <c r="E54" s="175">
        <v>-22</v>
      </c>
      <c r="F54" s="140">
        <v>21</v>
      </c>
      <c r="G54" s="140">
        <v>1</v>
      </c>
      <c r="H54" s="175">
        <v>-20</v>
      </c>
    </row>
    <row r="55" spans="1:8" ht="16.5" customHeight="1" x14ac:dyDescent="0.25">
      <c r="A55" s="133">
        <v>48</v>
      </c>
      <c r="B55" s="142" t="s">
        <v>137</v>
      </c>
      <c r="C55" s="140">
        <v>22</v>
      </c>
      <c r="D55" s="140">
        <v>3</v>
      </c>
      <c r="E55" s="175">
        <v>-19</v>
      </c>
      <c r="F55" s="140">
        <v>19</v>
      </c>
      <c r="G55" s="140">
        <v>3</v>
      </c>
      <c r="H55" s="175">
        <v>-16</v>
      </c>
    </row>
    <row r="56" spans="1:8" ht="16.5" customHeight="1" x14ac:dyDescent="0.25">
      <c r="A56" s="133">
        <v>49</v>
      </c>
      <c r="B56" s="142" t="s">
        <v>255</v>
      </c>
      <c r="C56" s="140">
        <v>22</v>
      </c>
      <c r="D56" s="140">
        <v>0</v>
      </c>
      <c r="E56" s="175">
        <v>-22</v>
      </c>
      <c r="F56" s="140">
        <v>22</v>
      </c>
      <c r="G56" s="140">
        <v>0</v>
      </c>
      <c r="H56" s="175">
        <v>-22</v>
      </c>
    </row>
    <row r="57" spans="1:8" ht="33" customHeight="1" x14ac:dyDescent="0.25">
      <c r="A57" s="133">
        <v>50</v>
      </c>
      <c r="B57" s="141" t="s">
        <v>198</v>
      </c>
      <c r="C57" s="140">
        <v>21</v>
      </c>
      <c r="D57" s="140">
        <v>0</v>
      </c>
      <c r="E57" s="175">
        <v>-21</v>
      </c>
      <c r="F57" s="140">
        <v>20</v>
      </c>
      <c r="G57" s="140">
        <v>0</v>
      </c>
      <c r="H57" s="175">
        <v>-20</v>
      </c>
    </row>
  </sheetData>
  <mergeCells count="12">
    <mergeCell ref="B2:H2"/>
    <mergeCell ref="B1:H1"/>
    <mergeCell ref="G5:G6"/>
    <mergeCell ref="H5:H6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J9" sqref="J9"/>
    </sheetView>
  </sheetViews>
  <sheetFormatPr defaultColWidth="8.85546875" defaultRowHeight="12.75" x14ac:dyDescent="0.2"/>
  <cols>
    <col min="1" max="1" width="36.28515625" style="147" customWidth="1"/>
    <col min="2" max="2" width="13" style="157" customWidth="1"/>
    <col min="3" max="3" width="9.7109375" style="157" customWidth="1"/>
    <col min="4" max="4" width="12.5703125" style="158" customWidth="1"/>
    <col min="5" max="5" width="12.85546875" style="157" customWidth="1"/>
    <col min="6" max="6" width="9.7109375" style="157" customWidth="1"/>
    <col min="7" max="7" width="12.42578125" style="158" customWidth="1"/>
    <col min="8" max="8" width="8.85546875" style="147"/>
    <col min="9" max="9" width="26.7109375" style="147" customWidth="1"/>
    <col min="10" max="16384" width="8.85546875" style="147"/>
  </cols>
  <sheetData>
    <row r="1" spans="1:13" s="145" customFormat="1" ht="22.5" customHeight="1" x14ac:dyDescent="0.3">
      <c r="A1" s="389" t="s">
        <v>199</v>
      </c>
      <c r="B1" s="389"/>
      <c r="C1" s="389"/>
      <c r="D1" s="389"/>
      <c r="E1" s="389"/>
      <c r="F1" s="389"/>
      <c r="G1" s="389"/>
    </row>
    <row r="2" spans="1:13" s="145" customFormat="1" ht="20.25" x14ac:dyDescent="0.3">
      <c r="A2" s="390" t="s">
        <v>148</v>
      </c>
      <c r="B2" s="390"/>
      <c r="C2" s="390"/>
      <c r="D2" s="390"/>
      <c r="E2" s="390"/>
      <c r="F2" s="390"/>
      <c r="G2" s="390"/>
    </row>
    <row r="3" spans="1:13" ht="18.75" x14ac:dyDescent="0.3">
      <c r="A3" s="246" t="s">
        <v>212</v>
      </c>
    </row>
    <row r="4" spans="1:13" s="132" customFormat="1" ht="35.450000000000003" customHeight="1" x14ac:dyDescent="0.25">
      <c r="A4" s="386" t="s">
        <v>96</v>
      </c>
      <c r="B4" s="407" t="s">
        <v>473</v>
      </c>
      <c r="C4" s="408"/>
      <c r="D4" s="409"/>
      <c r="E4" s="410" t="s">
        <v>476</v>
      </c>
      <c r="F4" s="411"/>
      <c r="G4" s="412"/>
    </row>
    <row r="5" spans="1:13" ht="18.600000000000001" customHeight="1" x14ac:dyDescent="0.2">
      <c r="A5" s="386"/>
      <c r="B5" s="381" t="s">
        <v>97</v>
      </c>
      <c r="C5" s="381" t="s">
        <v>99</v>
      </c>
      <c r="D5" s="415" t="s">
        <v>98</v>
      </c>
      <c r="E5" s="381" t="s">
        <v>97</v>
      </c>
      <c r="F5" s="381" t="s">
        <v>99</v>
      </c>
      <c r="G5" s="415" t="s">
        <v>98</v>
      </c>
    </row>
    <row r="6" spans="1:13" ht="52.15" customHeight="1" x14ac:dyDescent="0.2">
      <c r="A6" s="386"/>
      <c r="B6" s="381"/>
      <c r="C6" s="381"/>
      <c r="D6" s="415"/>
      <c r="E6" s="381"/>
      <c r="F6" s="381"/>
      <c r="G6" s="415"/>
    </row>
    <row r="7" spans="1:13" x14ac:dyDescent="0.2">
      <c r="A7" s="148" t="s">
        <v>20</v>
      </c>
      <c r="B7" s="149">
        <v>1</v>
      </c>
      <c r="C7" s="149">
        <v>2</v>
      </c>
      <c r="D7" s="149">
        <v>3</v>
      </c>
      <c r="E7" s="149">
        <v>4</v>
      </c>
      <c r="F7" s="149">
        <v>5</v>
      </c>
      <c r="G7" s="149">
        <v>6</v>
      </c>
    </row>
    <row r="8" spans="1:13" ht="38.450000000000003" customHeight="1" x14ac:dyDescent="0.2">
      <c r="A8" s="391" t="s">
        <v>149</v>
      </c>
      <c r="B8" s="392"/>
      <c r="C8" s="392"/>
      <c r="D8" s="392"/>
      <c r="E8" s="392"/>
      <c r="F8" s="392"/>
      <c r="G8" s="392"/>
      <c r="M8" s="150"/>
    </row>
    <row r="9" spans="1:13" ht="15.75" x14ac:dyDescent="0.2">
      <c r="A9" s="151" t="s">
        <v>150</v>
      </c>
      <c r="B9" s="192">
        <v>30</v>
      </c>
      <c r="C9" s="192">
        <v>11</v>
      </c>
      <c r="D9" s="193">
        <v>-19</v>
      </c>
      <c r="E9" s="194">
        <v>22</v>
      </c>
      <c r="F9" s="192">
        <v>3</v>
      </c>
      <c r="G9" s="193">
        <v>-19</v>
      </c>
      <c r="H9" s="195"/>
      <c r="M9" s="150"/>
    </row>
    <row r="10" spans="1:13" ht="16.5" customHeight="1" x14ac:dyDescent="0.2">
      <c r="A10" s="152" t="s">
        <v>127</v>
      </c>
      <c r="B10" s="159">
        <v>23</v>
      </c>
      <c r="C10" s="159">
        <v>5</v>
      </c>
      <c r="D10" s="193">
        <v>-18</v>
      </c>
      <c r="E10" s="136">
        <v>20</v>
      </c>
      <c r="F10" s="159">
        <v>3</v>
      </c>
      <c r="G10" s="193">
        <v>-17</v>
      </c>
    </row>
    <row r="11" spans="1:13" ht="16.5" customHeight="1" x14ac:dyDescent="0.2">
      <c r="A11" s="152" t="s">
        <v>196</v>
      </c>
      <c r="B11" s="159">
        <v>15</v>
      </c>
      <c r="C11" s="159">
        <v>11</v>
      </c>
      <c r="D11" s="193">
        <v>-4</v>
      </c>
      <c r="E11" s="136">
        <v>12</v>
      </c>
      <c r="F11" s="159">
        <v>9</v>
      </c>
      <c r="G11" s="193">
        <v>-3</v>
      </c>
    </row>
    <row r="12" spans="1:13" ht="18.75" customHeight="1" x14ac:dyDescent="0.2">
      <c r="A12" s="152" t="s">
        <v>151</v>
      </c>
      <c r="B12" s="159">
        <v>15</v>
      </c>
      <c r="C12" s="159">
        <v>3</v>
      </c>
      <c r="D12" s="193">
        <v>-12</v>
      </c>
      <c r="E12" s="136">
        <v>12</v>
      </c>
      <c r="F12" s="159">
        <v>3</v>
      </c>
      <c r="G12" s="193">
        <v>-9</v>
      </c>
    </row>
    <row r="13" spans="1:13" ht="16.5" customHeight="1" x14ac:dyDescent="0.2">
      <c r="A13" s="152" t="s">
        <v>156</v>
      </c>
      <c r="B13" s="159">
        <v>15</v>
      </c>
      <c r="C13" s="159">
        <v>2</v>
      </c>
      <c r="D13" s="193">
        <v>-13</v>
      </c>
      <c r="E13" s="136">
        <v>12</v>
      </c>
      <c r="F13" s="159">
        <v>2</v>
      </c>
      <c r="G13" s="193">
        <v>-10</v>
      </c>
    </row>
    <row r="14" spans="1:13" ht="15.75" customHeight="1" x14ac:dyDescent="0.2">
      <c r="A14" s="152" t="s">
        <v>155</v>
      </c>
      <c r="B14" s="159">
        <v>13</v>
      </c>
      <c r="C14" s="159">
        <v>2</v>
      </c>
      <c r="D14" s="193">
        <v>-11</v>
      </c>
      <c r="E14" s="136">
        <v>11</v>
      </c>
      <c r="F14" s="159">
        <v>0</v>
      </c>
      <c r="G14" s="193">
        <v>-11</v>
      </c>
    </row>
    <row r="15" spans="1:13" ht="15.75" x14ac:dyDescent="0.2">
      <c r="A15" s="152" t="s">
        <v>153</v>
      </c>
      <c r="B15" s="159">
        <v>11</v>
      </c>
      <c r="C15" s="159">
        <v>1</v>
      </c>
      <c r="D15" s="193">
        <v>-10</v>
      </c>
      <c r="E15" s="136">
        <v>9</v>
      </c>
      <c r="F15" s="159">
        <v>0</v>
      </c>
      <c r="G15" s="193">
        <v>-9</v>
      </c>
    </row>
    <row r="16" spans="1:13" ht="17.25" customHeight="1" x14ac:dyDescent="0.2">
      <c r="A16" s="153" t="s">
        <v>201</v>
      </c>
      <c r="B16" s="159">
        <v>11</v>
      </c>
      <c r="C16" s="159">
        <v>0</v>
      </c>
      <c r="D16" s="193">
        <v>-11</v>
      </c>
      <c r="E16" s="136">
        <v>10</v>
      </c>
      <c r="F16" s="159">
        <v>0</v>
      </c>
      <c r="G16" s="193">
        <v>-10</v>
      </c>
    </row>
    <row r="17" spans="1:7" ht="17.25" customHeight="1" x14ac:dyDescent="0.2">
      <c r="A17" s="153" t="s">
        <v>390</v>
      </c>
      <c r="B17" s="159">
        <v>10</v>
      </c>
      <c r="C17" s="159">
        <v>5</v>
      </c>
      <c r="D17" s="193">
        <v>-5</v>
      </c>
      <c r="E17" s="136">
        <v>7</v>
      </c>
      <c r="F17" s="159">
        <v>3</v>
      </c>
      <c r="G17" s="193">
        <v>-4</v>
      </c>
    </row>
    <row r="18" spans="1:7" ht="18" customHeight="1" x14ac:dyDescent="0.2">
      <c r="A18" s="153" t="s">
        <v>154</v>
      </c>
      <c r="B18" s="159">
        <v>9</v>
      </c>
      <c r="C18" s="159">
        <v>0</v>
      </c>
      <c r="D18" s="193">
        <v>-9</v>
      </c>
      <c r="E18" s="136">
        <v>7</v>
      </c>
      <c r="F18" s="159">
        <v>0</v>
      </c>
      <c r="G18" s="193">
        <v>-7</v>
      </c>
    </row>
    <row r="19" spans="1:7" ht="18.75" customHeight="1" x14ac:dyDescent="0.2">
      <c r="A19" s="153" t="s">
        <v>342</v>
      </c>
      <c r="B19" s="159">
        <v>6</v>
      </c>
      <c r="C19" s="159">
        <v>4</v>
      </c>
      <c r="D19" s="193">
        <v>-2</v>
      </c>
      <c r="E19" s="136">
        <v>5</v>
      </c>
      <c r="F19" s="159">
        <v>2</v>
      </c>
      <c r="G19" s="193">
        <v>-3</v>
      </c>
    </row>
    <row r="20" spans="1:7" ht="18" customHeight="1" x14ac:dyDescent="0.2">
      <c r="A20" s="151" t="s">
        <v>406</v>
      </c>
      <c r="B20" s="159">
        <v>6</v>
      </c>
      <c r="C20" s="190">
        <v>0</v>
      </c>
      <c r="D20" s="193">
        <v>-6</v>
      </c>
      <c r="E20" s="136">
        <v>6</v>
      </c>
      <c r="F20" s="159">
        <v>0</v>
      </c>
      <c r="G20" s="193">
        <v>-6</v>
      </c>
    </row>
    <row r="21" spans="1:7" ht="30.75" customHeight="1" x14ac:dyDescent="0.2">
      <c r="A21" s="152" t="s">
        <v>372</v>
      </c>
      <c r="B21" s="159">
        <v>6</v>
      </c>
      <c r="C21" s="159">
        <v>0</v>
      </c>
      <c r="D21" s="193">
        <v>-6</v>
      </c>
      <c r="E21" s="136">
        <v>5</v>
      </c>
      <c r="F21" s="159">
        <v>0</v>
      </c>
      <c r="G21" s="193">
        <v>-5</v>
      </c>
    </row>
    <row r="22" spans="1:7" ht="19.5" customHeight="1" x14ac:dyDescent="0.2">
      <c r="A22" s="152" t="s">
        <v>152</v>
      </c>
      <c r="B22" s="159">
        <v>5</v>
      </c>
      <c r="C22" s="159">
        <v>6</v>
      </c>
      <c r="D22" s="193">
        <v>1</v>
      </c>
      <c r="E22" s="136">
        <v>3</v>
      </c>
      <c r="F22" s="159">
        <v>1</v>
      </c>
      <c r="G22" s="193">
        <v>-2</v>
      </c>
    </row>
    <row r="23" spans="1:7" ht="16.5" customHeight="1" x14ac:dyDescent="0.2">
      <c r="A23" s="152" t="s">
        <v>482</v>
      </c>
      <c r="B23" s="159">
        <v>5</v>
      </c>
      <c r="C23" s="159">
        <v>2</v>
      </c>
      <c r="D23" s="193">
        <v>-3</v>
      </c>
      <c r="E23" s="136">
        <v>4</v>
      </c>
      <c r="F23" s="159">
        <v>1</v>
      </c>
      <c r="G23" s="193">
        <v>-3</v>
      </c>
    </row>
    <row r="24" spans="1:7" ht="38.450000000000003" customHeight="1" x14ac:dyDescent="0.2">
      <c r="A24" s="391" t="s">
        <v>49</v>
      </c>
      <c r="B24" s="392"/>
      <c r="C24" s="392"/>
      <c r="D24" s="392"/>
      <c r="E24" s="392"/>
      <c r="F24" s="392"/>
      <c r="G24" s="392"/>
    </row>
    <row r="25" spans="1:7" ht="31.5" x14ac:dyDescent="0.2">
      <c r="A25" s="152" t="s">
        <v>126</v>
      </c>
      <c r="B25" s="159">
        <v>51</v>
      </c>
      <c r="C25" s="192">
        <v>20</v>
      </c>
      <c r="D25" s="193">
        <v>-31</v>
      </c>
      <c r="E25" s="194">
        <v>43</v>
      </c>
      <c r="F25" s="192">
        <v>15</v>
      </c>
      <c r="G25" s="193">
        <v>-28</v>
      </c>
    </row>
    <row r="26" spans="1:7" ht="31.5" x14ac:dyDescent="0.2">
      <c r="A26" s="152" t="s">
        <v>120</v>
      </c>
      <c r="B26" s="159">
        <v>44</v>
      </c>
      <c r="C26" s="159">
        <v>3</v>
      </c>
      <c r="D26" s="193">
        <v>-41</v>
      </c>
      <c r="E26" s="136">
        <v>36</v>
      </c>
      <c r="F26" s="159">
        <v>2</v>
      </c>
      <c r="G26" s="193">
        <v>-34</v>
      </c>
    </row>
    <row r="27" spans="1:7" ht="15.75" x14ac:dyDescent="0.2">
      <c r="A27" s="152" t="s">
        <v>143</v>
      </c>
      <c r="B27" s="159">
        <v>25</v>
      </c>
      <c r="C27" s="159">
        <v>7</v>
      </c>
      <c r="D27" s="193">
        <v>-18</v>
      </c>
      <c r="E27" s="136">
        <v>19</v>
      </c>
      <c r="F27" s="159">
        <v>6</v>
      </c>
      <c r="G27" s="193">
        <v>-13</v>
      </c>
    </row>
    <row r="28" spans="1:7" ht="30" customHeight="1" x14ac:dyDescent="0.2">
      <c r="A28" s="152" t="s">
        <v>358</v>
      </c>
      <c r="B28" s="159">
        <v>23</v>
      </c>
      <c r="C28" s="159">
        <v>3</v>
      </c>
      <c r="D28" s="193">
        <v>-20</v>
      </c>
      <c r="E28" s="136">
        <v>23</v>
      </c>
      <c r="F28" s="159">
        <v>3</v>
      </c>
      <c r="G28" s="193">
        <v>-20</v>
      </c>
    </row>
    <row r="29" spans="1:7" ht="31.5" x14ac:dyDescent="0.2">
      <c r="A29" s="152" t="s">
        <v>159</v>
      </c>
      <c r="B29" s="159">
        <v>19</v>
      </c>
      <c r="C29" s="159">
        <v>3</v>
      </c>
      <c r="D29" s="193">
        <v>-16</v>
      </c>
      <c r="E29" s="136">
        <v>16</v>
      </c>
      <c r="F29" s="159">
        <v>1</v>
      </c>
      <c r="G29" s="193">
        <v>-15</v>
      </c>
    </row>
    <row r="30" spans="1:7" ht="15.75" x14ac:dyDescent="0.2">
      <c r="A30" s="152" t="s">
        <v>146</v>
      </c>
      <c r="B30" s="159">
        <v>11</v>
      </c>
      <c r="C30" s="159">
        <v>4</v>
      </c>
      <c r="D30" s="193">
        <v>-7</v>
      </c>
      <c r="E30" s="136">
        <v>9</v>
      </c>
      <c r="F30" s="159">
        <v>4</v>
      </c>
      <c r="G30" s="193">
        <v>-5</v>
      </c>
    </row>
    <row r="31" spans="1:7" ht="15.75" x14ac:dyDescent="0.2">
      <c r="A31" s="152" t="s">
        <v>253</v>
      </c>
      <c r="B31" s="159">
        <v>10</v>
      </c>
      <c r="C31" s="159">
        <v>3</v>
      </c>
      <c r="D31" s="193">
        <v>-7</v>
      </c>
      <c r="E31" s="136">
        <v>8</v>
      </c>
      <c r="F31" s="159">
        <v>1</v>
      </c>
      <c r="G31" s="193">
        <v>-7</v>
      </c>
    </row>
    <row r="32" spans="1:7" ht="15.75" x14ac:dyDescent="0.2">
      <c r="A32" s="152" t="s">
        <v>359</v>
      </c>
      <c r="B32" s="159">
        <v>8</v>
      </c>
      <c r="C32" s="159">
        <v>1</v>
      </c>
      <c r="D32" s="193">
        <v>-7</v>
      </c>
      <c r="E32" s="136">
        <v>6</v>
      </c>
      <c r="F32" s="159">
        <v>0</v>
      </c>
      <c r="G32" s="193">
        <v>-6</v>
      </c>
    </row>
    <row r="33" spans="1:7" ht="15.75" x14ac:dyDescent="0.2">
      <c r="A33" s="152" t="s">
        <v>157</v>
      </c>
      <c r="B33" s="159">
        <v>7</v>
      </c>
      <c r="C33" s="159">
        <v>5</v>
      </c>
      <c r="D33" s="193">
        <v>-2</v>
      </c>
      <c r="E33" s="136">
        <v>6</v>
      </c>
      <c r="F33" s="159">
        <v>4</v>
      </c>
      <c r="G33" s="193">
        <v>-2</v>
      </c>
    </row>
    <row r="34" spans="1:7" ht="15.75" x14ac:dyDescent="0.2">
      <c r="A34" s="152" t="s">
        <v>161</v>
      </c>
      <c r="B34" s="159">
        <v>7</v>
      </c>
      <c r="C34" s="159">
        <v>1</v>
      </c>
      <c r="D34" s="193">
        <v>-6</v>
      </c>
      <c r="E34" s="136">
        <v>6</v>
      </c>
      <c r="F34" s="159">
        <v>0</v>
      </c>
      <c r="G34" s="193">
        <v>-6</v>
      </c>
    </row>
    <row r="35" spans="1:7" ht="15.75" x14ac:dyDescent="0.2">
      <c r="A35" s="152" t="s">
        <v>455</v>
      </c>
      <c r="B35" s="159">
        <v>7</v>
      </c>
      <c r="C35" s="159">
        <v>0</v>
      </c>
      <c r="D35" s="193">
        <v>-7</v>
      </c>
      <c r="E35" s="136">
        <v>6</v>
      </c>
      <c r="F35" s="159">
        <v>0</v>
      </c>
      <c r="G35" s="193">
        <v>-6</v>
      </c>
    </row>
    <row r="36" spans="1:7" ht="15.75" x14ac:dyDescent="0.2">
      <c r="A36" s="152" t="s">
        <v>451</v>
      </c>
      <c r="B36" s="159">
        <v>6</v>
      </c>
      <c r="C36" s="159">
        <v>4</v>
      </c>
      <c r="D36" s="193">
        <v>-2</v>
      </c>
      <c r="E36" s="136">
        <v>5</v>
      </c>
      <c r="F36" s="159">
        <v>3</v>
      </c>
      <c r="G36" s="193">
        <v>-2</v>
      </c>
    </row>
    <row r="37" spans="1:7" ht="20.25" customHeight="1" x14ac:dyDescent="0.2">
      <c r="A37" s="152" t="s">
        <v>443</v>
      </c>
      <c r="B37" s="159">
        <v>6</v>
      </c>
      <c r="C37" s="159">
        <v>2</v>
      </c>
      <c r="D37" s="193">
        <v>-4</v>
      </c>
      <c r="E37" s="136">
        <v>4</v>
      </c>
      <c r="F37" s="159">
        <v>0</v>
      </c>
      <c r="G37" s="193">
        <v>-4</v>
      </c>
    </row>
    <row r="38" spans="1:7" ht="15.75" x14ac:dyDescent="0.2">
      <c r="A38" s="152" t="s">
        <v>397</v>
      </c>
      <c r="B38" s="159">
        <v>6</v>
      </c>
      <c r="C38" s="159">
        <v>1</v>
      </c>
      <c r="D38" s="193">
        <v>-5</v>
      </c>
      <c r="E38" s="136">
        <v>6</v>
      </c>
      <c r="F38" s="159">
        <v>0</v>
      </c>
      <c r="G38" s="193">
        <v>-6</v>
      </c>
    </row>
    <row r="39" spans="1:7" ht="15.75" x14ac:dyDescent="0.2">
      <c r="A39" s="152" t="s">
        <v>158</v>
      </c>
      <c r="B39" s="159">
        <v>5</v>
      </c>
      <c r="C39" s="159">
        <v>5</v>
      </c>
      <c r="D39" s="193">
        <v>0</v>
      </c>
      <c r="E39" s="136">
        <v>4</v>
      </c>
      <c r="F39" s="159">
        <v>4</v>
      </c>
      <c r="G39" s="193">
        <v>0</v>
      </c>
    </row>
    <row r="40" spans="1:7" ht="38.450000000000003" customHeight="1" x14ac:dyDescent="0.2">
      <c r="A40" s="391" t="s">
        <v>50</v>
      </c>
      <c r="B40" s="392"/>
      <c r="C40" s="392"/>
      <c r="D40" s="392"/>
      <c r="E40" s="392"/>
      <c r="F40" s="392"/>
      <c r="G40" s="392"/>
    </row>
    <row r="41" spans="1:7" ht="18" customHeight="1" x14ac:dyDescent="0.2">
      <c r="A41" s="153" t="s">
        <v>109</v>
      </c>
      <c r="B41" s="159">
        <v>122</v>
      </c>
      <c r="C41" s="192">
        <v>49</v>
      </c>
      <c r="D41" s="193">
        <v>-73</v>
      </c>
      <c r="E41" s="194">
        <v>98</v>
      </c>
      <c r="F41" s="192">
        <v>21</v>
      </c>
      <c r="G41" s="193">
        <v>-77</v>
      </c>
    </row>
    <row r="42" spans="1:7" ht="18" customHeight="1" x14ac:dyDescent="0.2">
      <c r="A42" s="153" t="s">
        <v>119</v>
      </c>
      <c r="B42" s="159">
        <v>62</v>
      </c>
      <c r="C42" s="159">
        <v>8</v>
      </c>
      <c r="D42" s="193">
        <v>-54</v>
      </c>
      <c r="E42" s="136">
        <v>51</v>
      </c>
      <c r="F42" s="159">
        <v>6</v>
      </c>
      <c r="G42" s="193">
        <v>-45</v>
      </c>
    </row>
    <row r="43" spans="1:7" ht="18" customHeight="1" x14ac:dyDescent="0.2">
      <c r="A43" s="153" t="s">
        <v>116</v>
      </c>
      <c r="B43" s="159">
        <v>47</v>
      </c>
      <c r="C43" s="159">
        <v>9</v>
      </c>
      <c r="D43" s="193">
        <v>-38</v>
      </c>
      <c r="E43" s="136">
        <v>39</v>
      </c>
      <c r="F43" s="159">
        <v>5</v>
      </c>
      <c r="G43" s="193">
        <v>-34</v>
      </c>
    </row>
    <row r="44" spans="1:7" ht="18" customHeight="1" x14ac:dyDescent="0.2">
      <c r="A44" s="153" t="s">
        <v>252</v>
      </c>
      <c r="B44" s="159">
        <v>37</v>
      </c>
      <c r="C44" s="159">
        <v>0</v>
      </c>
      <c r="D44" s="193">
        <v>-37</v>
      </c>
      <c r="E44" s="136">
        <v>34</v>
      </c>
      <c r="F44" s="159">
        <v>0</v>
      </c>
      <c r="G44" s="193">
        <v>-34</v>
      </c>
    </row>
    <row r="45" spans="1:7" ht="18" customHeight="1" x14ac:dyDescent="0.2">
      <c r="A45" s="153" t="s">
        <v>132</v>
      </c>
      <c r="B45" s="159">
        <v>34</v>
      </c>
      <c r="C45" s="159">
        <v>9</v>
      </c>
      <c r="D45" s="193">
        <v>-25</v>
      </c>
      <c r="E45" s="136">
        <v>25</v>
      </c>
      <c r="F45" s="159">
        <v>5</v>
      </c>
      <c r="G45" s="193">
        <v>-20</v>
      </c>
    </row>
    <row r="46" spans="1:7" ht="18" customHeight="1" x14ac:dyDescent="0.2">
      <c r="A46" s="153" t="s">
        <v>202</v>
      </c>
      <c r="B46" s="159">
        <v>16</v>
      </c>
      <c r="C46" s="159">
        <v>1</v>
      </c>
      <c r="D46" s="193">
        <v>-15</v>
      </c>
      <c r="E46" s="136">
        <v>13</v>
      </c>
      <c r="F46" s="159">
        <v>0</v>
      </c>
      <c r="G46" s="193">
        <v>-13</v>
      </c>
    </row>
    <row r="47" spans="1:7" ht="33.75" customHeight="1" x14ac:dyDescent="0.2">
      <c r="A47" s="153" t="s">
        <v>461</v>
      </c>
      <c r="B47" s="159">
        <v>14</v>
      </c>
      <c r="C47" s="159">
        <v>2</v>
      </c>
      <c r="D47" s="193">
        <v>-12</v>
      </c>
      <c r="E47" s="136">
        <v>12</v>
      </c>
      <c r="F47" s="159">
        <v>1</v>
      </c>
      <c r="G47" s="193">
        <v>-11</v>
      </c>
    </row>
    <row r="48" spans="1:7" ht="18" customHeight="1" x14ac:dyDescent="0.2">
      <c r="A48" s="153" t="s">
        <v>374</v>
      </c>
      <c r="B48" s="159">
        <v>8</v>
      </c>
      <c r="C48" s="159">
        <v>5</v>
      </c>
      <c r="D48" s="193">
        <v>-3</v>
      </c>
      <c r="E48" s="136">
        <v>5</v>
      </c>
      <c r="F48" s="159">
        <v>3</v>
      </c>
      <c r="G48" s="193">
        <v>-2</v>
      </c>
    </row>
    <row r="49" spans="1:7" ht="21" customHeight="1" x14ac:dyDescent="0.2">
      <c r="A49" s="153" t="s">
        <v>164</v>
      </c>
      <c r="B49" s="159">
        <v>6</v>
      </c>
      <c r="C49" s="159">
        <v>5</v>
      </c>
      <c r="D49" s="193">
        <v>-1</v>
      </c>
      <c r="E49" s="136">
        <v>6</v>
      </c>
      <c r="F49" s="159">
        <v>2</v>
      </c>
      <c r="G49" s="193">
        <v>-4</v>
      </c>
    </row>
    <row r="50" spans="1:7" ht="21.75" customHeight="1" x14ac:dyDescent="0.2">
      <c r="A50" s="153" t="s">
        <v>444</v>
      </c>
      <c r="B50" s="159">
        <v>6</v>
      </c>
      <c r="C50" s="159">
        <v>3</v>
      </c>
      <c r="D50" s="193">
        <v>-3</v>
      </c>
      <c r="E50" s="136">
        <v>6</v>
      </c>
      <c r="F50" s="159">
        <v>0</v>
      </c>
      <c r="G50" s="193">
        <v>-6</v>
      </c>
    </row>
    <row r="51" spans="1:7" ht="17.25" customHeight="1" x14ac:dyDescent="0.2">
      <c r="A51" s="153" t="s">
        <v>165</v>
      </c>
      <c r="B51" s="159">
        <v>6</v>
      </c>
      <c r="C51" s="159">
        <v>1</v>
      </c>
      <c r="D51" s="193">
        <v>-5</v>
      </c>
      <c r="E51" s="136">
        <v>4</v>
      </c>
      <c r="F51" s="159">
        <v>1</v>
      </c>
      <c r="G51" s="193">
        <v>-3</v>
      </c>
    </row>
    <row r="52" spans="1:7" ht="20.25" customHeight="1" x14ac:dyDescent="0.2">
      <c r="A52" s="153" t="s">
        <v>360</v>
      </c>
      <c r="B52" s="159">
        <v>6</v>
      </c>
      <c r="C52" s="159">
        <v>0</v>
      </c>
      <c r="D52" s="193">
        <v>-6</v>
      </c>
      <c r="E52" s="136">
        <v>6</v>
      </c>
      <c r="F52" s="159">
        <v>0</v>
      </c>
      <c r="G52" s="193">
        <v>-6</v>
      </c>
    </row>
    <row r="53" spans="1:7" ht="18.75" customHeight="1" x14ac:dyDescent="0.2">
      <c r="A53" s="153" t="s">
        <v>317</v>
      </c>
      <c r="B53" s="159">
        <v>6</v>
      </c>
      <c r="C53" s="159">
        <v>0</v>
      </c>
      <c r="D53" s="193">
        <v>-6</v>
      </c>
      <c r="E53" s="136">
        <v>4</v>
      </c>
      <c r="F53" s="159">
        <v>0</v>
      </c>
      <c r="G53" s="193">
        <v>-4</v>
      </c>
    </row>
    <row r="54" spans="1:7" ht="30" customHeight="1" x14ac:dyDescent="0.2">
      <c r="A54" s="153" t="s">
        <v>516</v>
      </c>
      <c r="B54" s="159">
        <v>6</v>
      </c>
      <c r="C54" s="159">
        <v>0</v>
      </c>
      <c r="D54" s="193">
        <v>-6</v>
      </c>
      <c r="E54" s="136">
        <v>5</v>
      </c>
      <c r="F54" s="159">
        <v>0</v>
      </c>
      <c r="G54" s="193">
        <v>-5</v>
      </c>
    </row>
    <row r="55" spans="1:7" ht="18.75" customHeight="1" x14ac:dyDescent="0.2">
      <c r="A55" s="153" t="s">
        <v>162</v>
      </c>
      <c r="B55" s="159">
        <v>5</v>
      </c>
      <c r="C55" s="159">
        <v>4</v>
      </c>
      <c r="D55" s="193">
        <v>-1</v>
      </c>
      <c r="E55" s="136">
        <v>5</v>
      </c>
      <c r="F55" s="159">
        <v>2</v>
      </c>
      <c r="G55" s="193">
        <v>-3</v>
      </c>
    </row>
    <row r="56" spans="1:7" ht="38.450000000000003" customHeight="1" x14ac:dyDescent="0.2">
      <c r="A56" s="391" t="s">
        <v>51</v>
      </c>
      <c r="B56" s="392"/>
      <c r="C56" s="392"/>
      <c r="D56" s="392"/>
      <c r="E56" s="392"/>
      <c r="F56" s="392"/>
      <c r="G56" s="392"/>
    </row>
    <row r="57" spans="1:7" ht="18" customHeight="1" x14ac:dyDescent="0.2">
      <c r="A57" s="152" t="s">
        <v>147</v>
      </c>
      <c r="B57" s="192">
        <v>122</v>
      </c>
      <c r="C57" s="192">
        <v>11</v>
      </c>
      <c r="D57" s="193">
        <v>-111</v>
      </c>
      <c r="E57" s="194">
        <v>105</v>
      </c>
      <c r="F57" s="192">
        <v>8</v>
      </c>
      <c r="G57" s="193">
        <v>-97</v>
      </c>
    </row>
    <row r="58" spans="1:7" ht="18" customHeight="1" x14ac:dyDescent="0.2">
      <c r="A58" s="152" t="s">
        <v>125</v>
      </c>
      <c r="B58" s="159">
        <v>39</v>
      </c>
      <c r="C58" s="159">
        <v>5</v>
      </c>
      <c r="D58" s="193">
        <v>-34</v>
      </c>
      <c r="E58" s="136">
        <v>33</v>
      </c>
      <c r="F58" s="159">
        <v>5</v>
      </c>
      <c r="G58" s="193">
        <v>-28</v>
      </c>
    </row>
    <row r="59" spans="1:7" ht="21" customHeight="1" x14ac:dyDescent="0.2">
      <c r="A59" s="152" t="s">
        <v>197</v>
      </c>
      <c r="B59" s="159">
        <v>32</v>
      </c>
      <c r="C59" s="159">
        <v>9</v>
      </c>
      <c r="D59" s="193">
        <v>-23</v>
      </c>
      <c r="E59" s="136">
        <v>30</v>
      </c>
      <c r="F59" s="159">
        <v>6</v>
      </c>
      <c r="G59" s="193">
        <v>-24</v>
      </c>
    </row>
    <row r="60" spans="1:7" ht="21" customHeight="1" x14ac:dyDescent="0.2">
      <c r="A60" s="152" t="s">
        <v>133</v>
      </c>
      <c r="B60" s="154">
        <v>31</v>
      </c>
      <c r="C60" s="159">
        <v>12</v>
      </c>
      <c r="D60" s="193">
        <v>-19</v>
      </c>
      <c r="E60" s="136">
        <v>26</v>
      </c>
      <c r="F60" s="159">
        <v>5</v>
      </c>
      <c r="G60" s="193">
        <v>-21</v>
      </c>
    </row>
    <row r="61" spans="1:7" ht="20.25" customHeight="1" x14ac:dyDescent="0.2">
      <c r="A61" s="152" t="s">
        <v>387</v>
      </c>
      <c r="B61" s="159">
        <v>26</v>
      </c>
      <c r="C61" s="159">
        <v>7</v>
      </c>
      <c r="D61" s="193">
        <v>-19</v>
      </c>
      <c r="E61" s="136">
        <v>25</v>
      </c>
      <c r="F61" s="159">
        <v>2</v>
      </c>
      <c r="G61" s="193">
        <v>-23</v>
      </c>
    </row>
    <row r="62" spans="1:7" ht="21.75" customHeight="1" x14ac:dyDescent="0.2">
      <c r="A62" s="152" t="s">
        <v>167</v>
      </c>
      <c r="B62" s="159">
        <v>24</v>
      </c>
      <c r="C62" s="159">
        <v>0</v>
      </c>
      <c r="D62" s="193">
        <v>-24</v>
      </c>
      <c r="E62" s="136">
        <v>19</v>
      </c>
      <c r="F62" s="159">
        <v>0</v>
      </c>
      <c r="G62" s="193">
        <v>-19</v>
      </c>
    </row>
    <row r="63" spans="1:7" ht="15.75" x14ac:dyDescent="0.2">
      <c r="A63" s="152" t="s">
        <v>169</v>
      </c>
      <c r="B63" s="159">
        <v>18</v>
      </c>
      <c r="C63" s="159">
        <v>3</v>
      </c>
      <c r="D63" s="193">
        <v>-15</v>
      </c>
      <c r="E63" s="136">
        <v>15</v>
      </c>
      <c r="F63" s="159">
        <v>2</v>
      </c>
      <c r="G63" s="193">
        <v>-13</v>
      </c>
    </row>
    <row r="64" spans="1:7" ht="23.25" customHeight="1" x14ac:dyDescent="0.2">
      <c r="A64" s="152" t="s">
        <v>168</v>
      </c>
      <c r="B64" s="159">
        <v>17</v>
      </c>
      <c r="C64" s="159">
        <v>2</v>
      </c>
      <c r="D64" s="193">
        <v>-15</v>
      </c>
      <c r="E64" s="136">
        <v>15</v>
      </c>
      <c r="F64" s="159">
        <v>1</v>
      </c>
      <c r="G64" s="193">
        <v>-14</v>
      </c>
    </row>
    <row r="65" spans="1:9" ht="29.25" customHeight="1" x14ac:dyDescent="0.2">
      <c r="A65" s="152" t="s">
        <v>250</v>
      </c>
      <c r="B65" s="159">
        <v>17</v>
      </c>
      <c r="C65" s="159">
        <v>0</v>
      </c>
      <c r="D65" s="193">
        <v>-17</v>
      </c>
      <c r="E65" s="136">
        <v>16</v>
      </c>
      <c r="F65" s="159">
        <v>0</v>
      </c>
      <c r="G65" s="193">
        <v>-16</v>
      </c>
    </row>
    <row r="66" spans="1:9" ht="19.5" customHeight="1" x14ac:dyDescent="0.2">
      <c r="A66" s="152" t="s">
        <v>170</v>
      </c>
      <c r="B66" s="159">
        <v>16</v>
      </c>
      <c r="C66" s="159">
        <v>4</v>
      </c>
      <c r="D66" s="193">
        <v>-12</v>
      </c>
      <c r="E66" s="136">
        <v>13</v>
      </c>
      <c r="F66" s="159">
        <v>0</v>
      </c>
      <c r="G66" s="193">
        <v>-13</v>
      </c>
    </row>
    <row r="67" spans="1:9" ht="21" customHeight="1" x14ac:dyDescent="0.2">
      <c r="A67" s="152" t="s">
        <v>166</v>
      </c>
      <c r="B67" s="159">
        <v>10</v>
      </c>
      <c r="C67" s="159">
        <v>0</v>
      </c>
      <c r="D67" s="193">
        <v>-10</v>
      </c>
      <c r="E67" s="136">
        <v>9</v>
      </c>
      <c r="F67" s="159">
        <v>0</v>
      </c>
      <c r="G67" s="193">
        <v>-9</v>
      </c>
    </row>
    <row r="68" spans="1:9" ht="33" customHeight="1" x14ac:dyDescent="0.2">
      <c r="A68" s="152" t="s">
        <v>171</v>
      </c>
      <c r="B68" s="159">
        <v>9</v>
      </c>
      <c r="C68" s="159">
        <v>4</v>
      </c>
      <c r="D68" s="193">
        <v>-5</v>
      </c>
      <c r="E68" s="136">
        <v>8</v>
      </c>
      <c r="F68" s="159">
        <v>2</v>
      </c>
      <c r="G68" s="193">
        <v>-6</v>
      </c>
    </row>
    <row r="69" spans="1:9" ht="18.75" customHeight="1" x14ac:dyDescent="0.2">
      <c r="A69" s="152" t="s">
        <v>378</v>
      </c>
      <c r="B69" s="159">
        <v>8</v>
      </c>
      <c r="C69" s="159">
        <v>0</v>
      </c>
      <c r="D69" s="193">
        <v>-8</v>
      </c>
      <c r="E69" s="136">
        <v>6</v>
      </c>
      <c r="F69" s="159">
        <v>0</v>
      </c>
      <c r="G69" s="193">
        <v>-6</v>
      </c>
    </row>
    <row r="70" spans="1:9" ht="17.25" customHeight="1" x14ac:dyDescent="0.2">
      <c r="A70" s="152" t="s">
        <v>491</v>
      </c>
      <c r="B70" s="159">
        <v>7</v>
      </c>
      <c r="C70" s="159">
        <v>1</v>
      </c>
      <c r="D70" s="193">
        <v>-6</v>
      </c>
      <c r="E70" s="136">
        <v>5</v>
      </c>
      <c r="F70" s="159">
        <v>1</v>
      </c>
      <c r="G70" s="193">
        <v>-4</v>
      </c>
    </row>
    <row r="71" spans="1:9" ht="35.25" customHeight="1" x14ac:dyDescent="0.2">
      <c r="A71" s="152" t="s">
        <v>421</v>
      </c>
      <c r="B71" s="159">
        <v>7</v>
      </c>
      <c r="C71" s="159">
        <v>0</v>
      </c>
      <c r="D71" s="193">
        <v>-7</v>
      </c>
      <c r="E71" s="136">
        <v>5</v>
      </c>
      <c r="F71" s="159">
        <v>0</v>
      </c>
      <c r="G71" s="193">
        <v>-5</v>
      </c>
    </row>
    <row r="72" spans="1:9" ht="38.450000000000003" customHeight="1" x14ac:dyDescent="0.2">
      <c r="A72" s="391" t="s">
        <v>52</v>
      </c>
      <c r="B72" s="392"/>
      <c r="C72" s="392"/>
      <c r="D72" s="392"/>
      <c r="E72" s="392"/>
      <c r="F72" s="392"/>
      <c r="G72" s="392"/>
    </row>
    <row r="73" spans="1:9" ht="15.75" x14ac:dyDescent="0.2">
      <c r="A73" s="152" t="s">
        <v>104</v>
      </c>
      <c r="B73" s="159">
        <v>328</v>
      </c>
      <c r="C73" s="192">
        <v>77</v>
      </c>
      <c r="D73" s="193">
        <v>-251</v>
      </c>
      <c r="E73" s="194">
        <v>284</v>
      </c>
      <c r="F73" s="192">
        <v>40</v>
      </c>
      <c r="G73" s="193">
        <v>-244</v>
      </c>
      <c r="H73" s="195"/>
      <c r="I73" s="195"/>
    </row>
    <row r="74" spans="1:9" ht="16.5" customHeight="1" x14ac:dyDescent="0.2">
      <c r="A74" s="152" t="s">
        <v>106</v>
      </c>
      <c r="B74" s="159">
        <v>134</v>
      </c>
      <c r="C74" s="159">
        <v>37</v>
      </c>
      <c r="D74" s="193">
        <v>-97</v>
      </c>
      <c r="E74" s="136">
        <v>122</v>
      </c>
      <c r="F74" s="159">
        <v>23</v>
      </c>
      <c r="G74" s="193">
        <v>-99</v>
      </c>
    </row>
    <row r="75" spans="1:9" ht="16.5" customHeight="1" x14ac:dyDescent="0.2">
      <c r="A75" s="152" t="s">
        <v>111</v>
      </c>
      <c r="B75" s="159">
        <v>102</v>
      </c>
      <c r="C75" s="159">
        <v>17</v>
      </c>
      <c r="D75" s="193">
        <v>-85</v>
      </c>
      <c r="E75" s="136">
        <v>88</v>
      </c>
      <c r="F75" s="159">
        <v>9</v>
      </c>
      <c r="G75" s="193">
        <v>-79</v>
      </c>
    </row>
    <row r="76" spans="1:9" ht="18.600000000000001" customHeight="1" x14ac:dyDescent="0.2">
      <c r="A76" s="152" t="s">
        <v>110</v>
      </c>
      <c r="B76" s="159">
        <v>92</v>
      </c>
      <c r="C76" s="159">
        <v>14</v>
      </c>
      <c r="D76" s="193">
        <v>-78</v>
      </c>
      <c r="E76" s="136">
        <v>71</v>
      </c>
      <c r="F76" s="159">
        <v>9</v>
      </c>
      <c r="G76" s="193">
        <v>-62</v>
      </c>
    </row>
    <row r="77" spans="1:9" ht="15.75" customHeight="1" x14ac:dyDescent="0.2">
      <c r="A77" s="152" t="s">
        <v>112</v>
      </c>
      <c r="B77" s="159">
        <v>81</v>
      </c>
      <c r="C77" s="159">
        <v>21</v>
      </c>
      <c r="D77" s="193">
        <v>-60</v>
      </c>
      <c r="E77" s="136">
        <v>70</v>
      </c>
      <c r="F77" s="159">
        <v>6</v>
      </c>
      <c r="G77" s="193">
        <v>-64</v>
      </c>
    </row>
    <row r="78" spans="1:9" ht="33" customHeight="1" x14ac:dyDescent="0.2">
      <c r="A78" s="152" t="s">
        <v>377</v>
      </c>
      <c r="B78" s="159">
        <v>79</v>
      </c>
      <c r="C78" s="159">
        <v>16</v>
      </c>
      <c r="D78" s="193">
        <v>-63</v>
      </c>
      <c r="E78" s="136">
        <v>70</v>
      </c>
      <c r="F78" s="159">
        <v>4</v>
      </c>
      <c r="G78" s="193">
        <v>-66</v>
      </c>
    </row>
    <row r="79" spans="1:9" ht="15.75" x14ac:dyDescent="0.2">
      <c r="A79" s="152" t="s">
        <v>251</v>
      </c>
      <c r="B79" s="159">
        <v>56</v>
      </c>
      <c r="C79" s="159">
        <v>1</v>
      </c>
      <c r="D79" s="193">
        <v>-55</v>
      </c>
      <c r="E79" s="136">
        <v>47</v>
      </c>
      <c r="F79" s="159">
        <v>0</v>
      </c>
      <c r="G79" s="193">
        <v>-47</v>
      </c>
    </row>
    <row r="80" spans="1:9" ht="15.75" x14ac:dyDescent="0.2">
      <c r="A80" s="152" t="s">
        <v>172</v>
      </c>
      <c r="B80" s="159">
        <v>53</v>
      </c>
      <c r="C80" s="159">
        <v>19</v>
      </c>
      <c r="D80" s="193">
        <v>-34</v>
      </c>
      <c r="E80" s="136">
        <v>48</v>
      </c>
      <c r="F80" s="159">
        <v>8</v>
      </c>
      <c r="G80" s="193">
        <v>-40</v>
      </c>
    </row>
    <row r="81" spans="1:7" ht="18.75" customHeight="1" x14ac:dyDescent="0.2">
      <c r="A81" s="152" t="s">
        <v>131</v>
      </c>
      <c r="B81" s="159">
        <v>35</v>
      </c>
      <c r="C81" s="159">
        <v>6</v>
      </c>
      <c r="D81" s="193">
        <v>-29</v>
      </c>
      <c r="E81" s="136">
        <v>31</v>
      </c>
      <c r="F81" s="159">
        <v>3</v>
      </c>
      <c r="G81" s="193">
        <v>-28</v>
      </c>
    </row>
    <row r="82" spans="1:7" ht="35.25" customHeight="1" x14ac:dyDescent="0.2">
      <c r="A82" s="152" t="s">
        <v>363</v>
      </c>
      <c r="B82" s="159">
        <v>31</v>
      </c>
      <c r="C82" s="159">
        <v>1</v>
      </c>
      <c r="D82" s="193">
        <v>-30</v>
      </c>
      <c r="E82" s="136">
        <v>28</v>
      </c>
      <c r="F82" s="159">
        <v>0</v>
      </c>
      <c r="G82" s="193">
        <v>-28</v>
      </c>
    </row>
    <row r="83" spans="1:7" ht="16.5" customHeight="1" x14ac:dyDescent="0.2">
      <c r="A83" s="152" t="s">
        <v>173</v>
      </c>
      <c r="B83" s="159">
        <v>18</v>
      </c>
      <c r="C83" s="159">
        <v>2</v>
      </c>
      <c r="D83" s="193">
        <v>-16</v>
      </c>
      <c r="E83" s="136">
        <v>16</v>
      </c>
      <c r="F83" s="159">
        <v>2</v>
      </c>
      <c r="G83" s="193">
        <v>-14</v>
      </c>
    </row>
    <row r="84" spans="1:7" ht="15.75" x14ac:dyDescent="0.2">
      <c r="A84" s="152" t="s">
        <v>129</v>
      </c>
      <c r="B84" s="159">
        <v>17</v>
      </c>
      <c r="C84" s="159">
        <v>8</v>
      </c>
      <c r="D84" s="193">
        <v>-9</v>
      </c>
      <c r="E84" s="136">
        <v>15</v>
      </c>
      <c r="F84" s="159">
        <v>6</v>
      </c>
      <c r="G84" s="193">
        <v>-9</v>
      </c>
    </row>
    <row r="85" spans="1:7" ht="15.75" x14ac:dyDescent="0.2">
      <c r="A85" s="152" t="s">
        <v>254</v>
      </c>
      <c r="B85" s="159">
        <v>11</v>
      </c>
      <c r="C85" s="159">
        <v>0</v>
      </c>
      <c r="D85" s="193">
        <v>-11</v>
      </c>
      <c r="E85" s="136">
        <v>9</v>
      </c>
      <c r="F85" s="159">
        <v>0</v>
      </c>
      <c r="G85" s="193">
        <v>-9</v>
      </c>
    </row>
    <row r="86" spans="1:7" ht="15.75" x14ac:dyDescent="0.2">
      <c r="A86" s="152" t="s">
        <v>345</v>
      </c>
      <c r="B86" s="159">
        <v>10</v>
      </c>
      <c r="C86" s="159">
        <v>0</v>
      </c>
      <c r="D86" s="193">
        <v>-10</v>
      </c>
      <c r="E86" s="136">
        <v>10</v>
      </c>
      <c r="F86" s="159">
        <v>0</v>
      </c>
      <c r="G86" s="193">
        <v>-10</v>
      </c>
    </row>
    <row r="87" spans="1:7" ht="15.75" x14ac:dyDescent="0.2">
      <c r="A87" s="152" t="s">
        <v>138</v>
      </c>
      <c r="B87" s="159">
        <v>8</v>
      </c>
      <c r="C87" s="159">
        <v>4</v>
      </c>
      <c r="D87" s="193">
        <v>-4</v>
      </c>
      <c r="E87" s="136">
        <v>8</v>
      </c>
      <c r="F87" s="159">
        <v>2</v>
      </c>
      <c r="G87" s="193">
        <v>-6</v>
      </c>
    </row>
    <row r="88" spans="1:7" ht="38.450000000000003" customHeight="1" x14ac:dyDescent="0.2">
      <c r="A88" s="391" t="s">
        <v>175</v>
      </c>
      <c r="B88" s="392"/>
      <c r="C88" s="392"/>
      <c r="D88" s="392"/>
      <c r="E88" s="392"/>
      <c r="F88" s="392"/>
      <c r="G88" s="392"/>
    </row>
    <row r="89" spans="1:7" ht="21.75" customHeight="1" x14ac:dyDescent="0.2">
      <c r="A89" s="152" t="s">
        <v>184</v>
      </c>
      <c r="B89" s="159">
        <v>57</v>
      </c>
      <c r="C89" s="159">
        <v>4</v>
      </c>
      <c r="D89" s="193">
        <v>-53</v>
      </c>
      <c r="E89" s="136">
        <v>52</v>
      </c>
      <c r="F89" s="159">
        <v>1</v>
      </c>
      <c r="G89" s="193">
        <v>-51</v>
      </c>
    </row>
    <row r="90" spans="1:7" ht="18" customHeight="1" x14ac:dyDescent="0.2">
      <c r="A90" s="152" t="s">
        <v>181</v>
      </c>
      <c r="B90" s="159">
        <v>36</v>
      </c>
      <c r="C90" s="159">
        <v>6</v>
      </c>
      <c r="D90" s="193">
        <v>-30</v>
      </c>
      <c r="E90" s="136">
        <v>30</v>
      </c>
      <c r="F90" s="159">
        <v>1</v>
      </c>
      <c r="G90" s="193">
        <v>-29</v>
      </c>
    </row>
    <row r="91" spans="1:7" ht="14.25" customHeight="1" x14ac:dyDescent="0.2">
      <c r="A91" s="152" t="s">
        <v>183</v>
      </c>
      <c r="B91" s="159">
        <v>29</v>
      </c>
      <c r="C91" s="159">
        <v>9</v>
      </c>
      <c r="D91" s="193">
        <v>-20</v>
      </c>
      <c r="E91" s="136">
        <v>27</v>
      </c>
      <c r="F91" s="159">
        <v>5</v>
      </c>
      <c r="G91" s="193">
        <v>-22</v>
      </c>
    </row>
    <row r="92" spans="1:7" ht="38.25" customHeight="1" x14ac:dyDescent="0.2">
      <c r="A92" s="152" t="s">
        <v>198</v>
      </c>
      <c r="B92" s="159">
        <v>21</v>
      </c>
      <c r="C92" s="190">
        <v>0</v>
      </c>
      <c r="D92" s="193">
        <v>-21</v>
      </c>
      <c r="E92" s="136">
        <v>20</v>
      </c>
      <c r="F92" s="159">
        <v>0</v>
      </c>
      <c r="G92" s="193">
        <v>-20</v>
      </c>
    </row>
    <row r="93" spans="1:7" ht="39" customHeight="1" x14ac:dyDescent="0.2">
      <c r="A93" s="152" t="s">
        <v>445</v>
      </c>
      <c r="B93" s="159">
        <v>20</v>
      </c>
      <c r="C93" s="159">
        <v>1</v>
      </c>
      <c r="D93" s="193">
        <v>-19</v>
      </c>
      <c r="E93" s="136">
        <v>20</v>
      </c>
      <c r="F93" s="159">
        <v>1</v>
      </c>
      <c r="G93" s="193">
        <v>-19</v>
      </c>
    </row>
    <row r="94" spans="1:7" ht="50.25" customHeight="1" x14ac:dyDescent="0.2">
      <c r="A94" s="152" t="s">
        <v>121</v>
      </c>
      <c r="B94" s="159">
        <v>17</v>
      </c>
      <c r="C94" s="159">
        <v>2</v>
      </c>
      <c r="D94" s="193">
        <v>-15</v>
      </c>
      <c r="E94" s="136">
        <v>17</v>
      </c>
      <c r="F94" s="159">
        <v>2</v>
      </c>
      <c r="G94" s="193">
        <v>-15</v>
      </c>
    </row>
    <row r="95" spans="1:7" ht="15.75" x14ac:dyDescent="0.2">
      <c r="A95" s="152" t="s">
        <v>180</v>
      </c>
      <c r="B95" s="159">
        <v>15</v>
      </c>
      <c r="C95" s="159">
        <v>4</v>
      </c>
      <c r="D95" s="193">
        <v>-11</v>
      </c>
      <c r="E95" s="136">
        <v>13</v>
      </c>
      <c r="F95" s="159">
        <v>4</v>
      </c>
      <c r="G95" s="193">
        <v>-9</v>
      </c>
    </row>
    <row r="96" spans="1:7" ht="15.75" x14ac:dyDescent="0.2">
      <c r="A96" s="152" t="s">
        <v>177</v>
      </c>
      <c r="B96" s="159">
        <v>10</v>
      </c>
      <c r="C96" s="159">
        <v>0</v>
      </c>
      <c r="D96" s="193">
        <v>-10</v>
      </c>
      <c r="E96" s="136">
        <v>10</v>
      </c>
      <c r="F96" s="159">
        <v>0</v>
      </c>
      <c r="G96" s="193">
        <v>-10</v>
      </c>
    </row>
    <row r="97" spans="1:7" ht="15.75" x14ac:dyDescent="0.2">
      <c r="A97" s="152" t="s">
        <v>182</v>
      </c>
      <c r="B97" s="159">
        <v>7</v>
      </c>
      <c r="C97" s="190">
        <v>0</v>
      </c>
      <c r="D97" s="193">
        <v>-7</v>
      </c>
      <c r="E97" s="136">
        <v>6</v>
      </c>
      <c r="F97" s="159">
        <v>0</v>
      </c>
      <c r="G97" s="193">
        <v>-6</v>
      </c>
    </row>
    <row r="98" spans="1:7" ht="15.75" x14ac:dyDescent="0.2">
      <c r="A98" s="152" t="s">
        <v>178</v>
      </c>
      <c r="B98" s="159">
        <v>6</v>
      </c>
      <c r="C98" s="159">
        <v>0</v>
      </c>
      <c r="D98" s="193">
        <v>-6</v>
      </c>
      <c r="E98" s="136">
        <v>6</v>
      </c>
      <c r="F98" s="159">
        <v>0</v>
      </c>
      <c r="G98" s="193">
        <v>-6</v>
      </c>
    </row>
    <row r="99" spans="1:7" ht="15.75" x14ac:dyDescent="0.2">
      <c r="A99" s="152" t="s">
        <v>412</v>
      </c>
      <c r="B99" s="159">
        <v>5</v>
      </c>
      <c r="C99" s="159">
        <v>0</v>
      </c>
      <c r="D99" s="193">
        <v>-5</v>
      </c>
      <c r="E99" s="136">
        <v>5</v>
      </c>
      <c r="F99" s="159">
        <v>0</v>
      </c>
      <c r="G99" s="193">
        <v>-5</v>
      </c>
    </row>
    <row r="100" spans="1:7" ht="31.5" x14ac:dyDescent="0.2">
      <c r="A100" s="152" t="s">
        <v>176</v>
      </c>
      <c r="B100" s="159">
        <v>5</v>
      </c>
      <c r="C100" s="159">
        <v>0</v>
      </c>
      <c r="D100" s="193">
        <v>-5</v>
      </c>
      <c r="E100" s="136">
        <v>5</v>
      </c>
      <c r="F100" s="159">
        <v>0</v>
      </c>
      <c r="G100" s="193">
        <v>-5</v>
      </c>
    </row>
    <row r="101" spans="1:7" ht="15.75" x14ac:dyDescent="0.2">
      <c r="A101" s="152" t="s">
        <v>248</v>
      </c>
      <c r="B101" s="159">
        <v>4</v>
      </c>
      <c r="C101" s="159">
        <v>13</v>
      </c>
      <c r="D101" s="193">
        <v>9</v>
      </c>
      <c r="E101" s="136">
        <v>3</v>
      </c>
      <c r="F101" s="159">
        <v>0</v>
      </c>
      <c r="G101" s="193">
        <v>-3</v>
      </c>
    </row>
    <row r="102" spans="1:7" ht="15.75" x14ac:dyDescent="0.2">
      <c r="A102" s="152" t="s">
        <v>179</v>
      </c>
      <c r="B102" s="159">
        <v>4</v>
      </c>
      <c r="C102" s="159">
        <v>2</v>
      </c>
      <c r="D102" s="193">
        <v>-2</v>
      </c>
      <c r="E102" s="136">
        <v>4</v>
      </c>
      <c r="F102" s="159">
        <v>1</v>
      </c>
      <c r="G102" s="193">
        <v>-3</v>
      </c>
    </row>
    <row r="103" spans="1:7" ht="15.75" x14ac:dyDescent="0.2">
      <c r="A103" s="152" t="s">
        <v>413</v>
      </c>
      <c r="B103" s="159">
        <v>4</v>
      </c>
      <c r="C103" s="159">
        <v>1</v>
      </c>
      <c r="D103" s="193">
        <v>-3</v>
      </c>
      <c r="E103" s="136">
        <v>4</v>
      </c>
      <c r="F103" s="159">
        <v>0</v>
      </c>
      <c r="G103" s="193">
        <v>-4</v>
      </c>
    </row>
    <row r="104" spans="1:7" ht="38.450000000000003" customHeight="1" x14ac:dyDescent="0.2">
      <c r="A104" s="391" t="s">
        <v>54</v>
      </c>
      <c r="B104" s="392"/>
      <c r="C104" s="392"/>
      <c r="D104" s="392"/>
      <c r="E104" s="392"/>
      <c r="F104" s="392"/>
      <c r="G104" s="392"/>
    </row>
    <row r="105" spans="1:7" ht="15.75" x14ac:dyDescent="0.2">
      <c r="A105" s="152" t="s">
        <v>113</v>
      </c>
      <c r="B105" s="159">
        <v>52</v>
      </c>
      <c r="C105" s="159">
        <v>36</v>
      </c>
      <c r="D105" s="193">
        <v>-16</v>
      </c>
      <c r="E105" s="136">
        <v>37</v>
      </c>
      <c r="F105" s="159">
        <v>29</v>
      </c>
      <c r="G105" s="193">
        <v>-8</v>
      </c>
    </row>
    <row r="106" spans="1:7" ht="15.75" x14ac:dyDescent="0.2">
      <c r="A106" s="152" t="s">
        <v>203</v>
      </c>
      <c r="B106" s="159">
        <v>30</v>
      </c>
      <c r="C106" s="159">
        <v>9</v>
      </c>
      <c r="D106" s="193">
        <v>-21</v>
      </c>
      <c r="E106" s="136">
        <v>27</v>
      </c>
      <c r="F106" s="159">
        <v>7</v>
      </c>
      <c r="G106" s="193">
        <v>-20</v>
      </c>
    </row>
    <row r="107" spans="1:7" ht="15.75" x14ac:dyDescent="0.2">
      <c r="A107" s="151" t="s">
        <v>144</v>
      </c>
      <c r="B107" s="159">
        <v>24</v>
      </c>
      <c r="C107" s="159">
        <v>13</v>
      </c>
      <c r="D107" s="193">
        <v>-11</v>
      </c>
      <c r="E107" s="136">
        <v>21</v>
      </c>
      <c r="F107" s="159">
        <v>10</v>
      </c>
      <c r="G107" s="193">
        <v>-11</v>
      </c>
    </row>
    <row r="108" spans="1:7" ht="15.75" x14ac:dyDescent="0.2">
      <c r="A108" s="152" t="s">
        <v>255</v>
      </c>
      <c r="B108" s="159">
        <v>22</v>
      </c>
      <c r="C108" s="159">
        <v>0</v>
      </c>
      <c r="D108" s="193">
        <v>-22</v>
      </c>
      <c r="E108" s="136">
        <v>22</v>
      </c>
      <c r="F108" s="159">
        <v>0</v>
      </c>
      <c r="G108" s="193">
        <v>-22</v>
      </c>
    </row>
    <row r="109" spans="1:7" ht="36" customHeight="1" x14ac:dyDescent="0.2">
      <c r="A109" s="152" t="s">
        <v>185</v>
      </c>
      <c r="B109" s="159">
        <v>18</v>
      </c>
      <c r="C109" s="159">
        <v>18</v>
      </c>
      <c r="D109" s="193">
        <v>0</v>
      </c>
      <c r="E109" s="136">
        <v>18</v>
      </c>
      <c r="F109" s="159">
        <v>7</v>
      </c>
      <c r="G109" s="193">
        <v>-11</v>
      </c>
    </row>
    <row r="110" spans="1:7" ht="22.5" customHeight="1" x14ac:dyDescent="0.2">
      <c r="A110" s="152" t="s">
        <v>117</v>
      </c>
      <c r="B110" s="159">
        <v>18</v>
      </c>
      <c r="C110" s="159">
        <v>9</v>
      </c>
      <c r="D110" s="193">
        <v>-9</v>
      </c>
      <c r="E110" s="136">
        <v>16</v>
      </c>
      <c r="F110" s="159">
        <v>6</v>
      </c>
      <c r="G110" s="193">
        <v>-10</v>
      </c>
    </row>
    <row r="111" spans="1:7" ht="32.25" customHeight="1" x14ac:dyDescent="0.2">
      <c r="A111" s="152" t="s">
        <v>139</v>
      </c>
      <c r="B111" s="159">
        <v>15</v>
      </c>
      <c r="C111" s="159">
        <v>11</v>
      </c>
      <c r="D111" s="193">
        <v>-4</v>
      </c>
      <c r="E111" s="136">
        <v>11</v>
      </c>
      <c r="F111" s="159">
        <v>8</v>
      </c>
      <c r="G111" s="193">
        <v>-3</v>
      </c>
    </row>
    <row r="112" spans="1:7" ht="33" customHeight="1" x14ac:dyDescent="0.2">
      <c r="A112" s="152" t="s">
        <v>124</v>
      </c>
      <c r="B112" s="159">
        <v>10</v>
      </c>
      <c r="C112" s="159">
        <v>31</v>
      </c>
      <c r="D112" s="193">
        <v>21</v>
      </c>
      <c r="E112" s="136">
        <v>8</v>
      </c>
      <c r="F112" s="159">
        <v>21</v>
      </c>
      <c r="G112" s="193">
        <v>13</v>
      </c>
    </row>
    <row r="113" spans="1:7" ht="18" customHeight="1" x14ac:dyDescent="0.2">
      <c r="A113" s="152" t="s">
        <v>136</v>
      </c>
      <c r="B113" s="159">
        <v>10</v>
      </c>
      <c r="C113" s="159">
        <v>5</v>
      </c>
      <c r="D113" s="193">
        <v>-5</v>
      </c>
      <c r="E113" s="136">
        <v>9</v>
      </c>
      <c r="F113" s="159">
        <v>5</v>
      </c>
      <c r="G113" s="193">
        <v>-4</v>
      </c>
    </row>
    <row r="114" spans="1:7" ht="20.25" customHeight="1" x14ac:dyDescent="0.2">
      <c r="A114" s="152" t="s">
        <v>380</v>
      </c>
      <c r="B114" s="159">
        <v>9</v>
      </c>
      <c r="C114" s="159">
        <v>0</v>
      </c>
      <c r="D114" s="193">
        <v>-9</v>
      </c>
      <c r="E114" s="136">
        <v>8</v>
      </c>
      <c r="F114" s="159">
        <v>0</v>
      </c>
      <c r="G114" s="193">
        <v>-8</v>
      </c>
    </row>
    <row r="115" spans="1:7" ht="15.75" customHeight="1" x14ac:dyDescent="0.2">
      <c r="A115" s="152" t="s">
        <v>187</v>
      </c>
      <c r="B115" s="159">
        <v>8</v>
      </c>
      <c r="C115" s="159">
        <v>5</v>
      </c>
      <c r="D115" s="193">
        <v>-3</v>
      </c>
      <c r="E115" s="136">
        <v>7</v>
      </c>
      <c r="F115" s="159">
        <v>4</v>
      </c>
      <c r="G115" s="193">
        <v>-3</v>
      </c>
    </row>
    <row r="116" spans="1:7" ht="20.25" customHeight="1" x14ac:dyDescent="0.2">
      <c r="A116" s="152" t="s">
        <v>186</v>
      </c>
      <c r="B116" s="159">
        <v>8</v>
      </c>
      <c r="C116" s="159">
        <v>4</v>
      </c>
      <c r="D116" s="193">
        <v>-4</v>
      </c>
      <c r="E116" s="136">
        <v>7</v>
      </c>
      <c r="F116" s="159">
        <v>2</v>
      </c>
      <c r="G116" s="193">
        <v>-5</v>
      </c>
    </row>
    <row r="117" spans="1:7" ht="33.75" customHeight="1" x14ac:dyDescent="0.2">
      <c r="A117" s="152" t="s">
        <v>256</v>
      </c>
      <c r="B117" s="159">
        <v>8</v>
      </c>
      <c r="C117" s="159">
        <v>1</v>
      </c>
      <c r="D117" s="193">
        <v>-7</v>
      </c>
      <c r="E117" s="136">
        <v>8</v>
      </c>
      <c r="F117" s="159">
        <v>1</v>
      </c>
      <c r="G117" s="193">
        <v>-7</v>
      </c>
    </row>
    <row r="118" spans="1:7" ht="18" customHeight="1" x14ac:dyDescent="0.2">
      <c r="A118" s="152" t="s">
        <v>371</v>
      </c>
      <c r="B118" s="159">
        <v>7</v>
      </c>
      <c r="C118" s="159">
        <v>4</v>
      </c>
      <c r="D118" s="193">
        <v>-3</v>
      </c>
      <c r="E118" s="136">
        <v>6</v>
      </c>
      <c r="F118" s="159">
        <v>2</v>
      </c>
      <c r="G118" s="193">
        <v>-4</v>
      </c>
    </row>
    <row r="119" spans="1:7" ht="16.5" customHeight="1" x14ac:dyDescent="0.2">
      <c r="A119" s="152" t="s">
        <v>379</v>
      </c>
      <c r="B119" s="159">
        <v>7</v>
      </c>
      <c r="C119" s="159">
        <v>2</v>
      </c>
      <c r="D119" s="193">
        <v>-5</v>
      </c>
      <c r="E119" s="136">
        <v>6</v>
      </c>
      <c r="F119" s="159">
        <v>2</v>
      </c>
      <c r="G119" s="193">
        <v>-4</v>
      </c>
    </row>
    <row r="120" spans="1:7" ht="38.450000000000003" customHeight="1" x14ac:dyDescent="0.2">
      <c r="A120" s="391" t="s">
        <v>188</v>
      </c>
      <c r="B120" s="392"/>
      <c r="C120" s="392"/>
      <c r="D120" s="392"/>
      <c r="E120" s="392"/>
      <c r="F120" s="392"/>
      <c r="G120" s="392"/>
    </row>
    <row r="121" spans="1:7" ht="15.75" x14ac:dyDescent="0.2">
      <c r="A121" s="152" t="s">
        <v>102</v>
      </c>
      <c r="B121" s="159">
        <v>70</v>
      </c>
      <c r="C121" s="159">
        <v>76</v>
      </c>
      <c r="D121" s="193">
        <v>6</v>
      </c>
      <c r="E121" s="136">
        <v>55</v>
      </c>
      <c r="F121" s="159">
        <v>44</v>
      </c>
      <c r="G121" s="193">
        <v>-11</v>
      </c>
    </row>
    <row r="122" spans="1:7" ht="15.75" x14ac:dyDescent="0.2">
      <c r="A122" s="152" t="s">
        <v>108</v>
      </c>
      <c r="B122" s="159">
        <v>34</v>
      </c>
      <c r="C122" s="159">
        <v>11</v>
      </c>
      <c r="D122" s="193">
        <v>-23</v>
      </c>
      <c r="E122" s="136">
        <v>27</v>
      </c>
      <c r="F122" s="159">
        <v>2</v>
      </c>
      <c r="G122" s="193">
        <v>-25</v>
      </c>
    </row>
    <row r="123" spans="1:7" ht="47.25" x14ac:dyDescent="0.2">
      <c r="A123" s="152" t="s">
        <v>200</v>
      </c>
      <c r="B123" s="159">
        <v>31</v>
      </c>
      <c r="C123" s="159">
        <v>14</v>
      </c>
      <c r="D123" s="193">
        <v>-17</v>
      </c>
      <c r="E123" s="136">
        <v>24</v>
      </c>
      <c r="F123" s="159">
        <v>9</v>
      </c>
      <c r="G123" s="193">
        <v>-15</v>
      </c>
    </row>
    <row r="124" spans="1:7" ht="15.75" x14ac:dyDescent="0.2">
      <c r="A124" s="152" t="s">
        <v>137</v>
      </c>
      <c r="B124" s="159">
        <v>22</v>
      </c>
      <c r="C124" s="159">
        <v>3</v>
      </c>
      <c r="D124" s="193">
        <v>-19</v>
      </c>
      <c r="E124" s="136">
        <v>19</v>
      </c>
      <c r="F124" s="159">
        <v>3</v>
      </c>
      <c r="G124" s="193">
        <v>-16</v>
      </c>
    </row>
    <row r="125" spans="1:7" ht="15.75" x14ac:dyDescent="0.2">
      <c r="A125" s="152" t="s">
        <v>114</v>
      </c>
      <c r="B125" s="159">
        <v>13</v>
      </c>
      <c r="C125" s="159">
        <v>8</v>
      </c>
      <c r="D125" s="193">
        <v>-5</v>
      </c>
      <c r="E125" s="136">
        <v>7</v>
      </c>
      <c r="F125" s="159">
        <v>5</v>
      </c>
      <c r="G125" s="193">
        <v>-2</v>
      </c>
    </row>
    <row r="126" spans="1:7" ht="15.75" x14ac:dyDescent="0.2">
      <c r="A126" s="152" t="s">
        <v>193</v>
      </c>
      <c r="B126" s="159">
        <v>11</v>
      </c>
      <c r="C126" s="159">
        <v>1</v>
      </c>
      <c r="D126" s="193">
        <v>-10</v>
      </c>
      <c r="E126" s="136">
        <v>10</v>
      </c>
      <c r="F126" s="159">
        <v>0</v>
      </c>
      <c r="G126" s="193">
        <v>-10</v>
      </c>
    </row>
    <row r="127" spans="1:7" ht="15.75" x14ac:dyDescent="0.2">
      <c r="A127" s="152" t="s">
        <v>204</v>
      </c>
      <c r="B127" s="159">
        <v>10</v>
      </c>
      <c r="C127" s="159">
        <v>4</v>
      </c>
      <c r="D127" s="193">
        <v>-6</v>
      </c>
      <c r="E127" s="136">
        <v>8</v>
      </c>
      <c r="F127" s="159">
        <v>4</v>
      </c>
      <c r="G127" s="193">
        <v>-4</v>
      </c>
    </row>
    <row r="128" spans="1:7" ht="15.75" x14ac:dyDescent="0.2">
      <c r="A128" s="152" t="s">
        <v>205</v>
      </c>
      <c r="B128" s="159">
        <v>8</v>
      </c>
      <c r="C128" s="159">
        <v>1</v>
      </c>
      <c r="D128" s="193">
        <v>-7</v>
      </c>
      <c r="E128" s="136">
        <v>6</v>
      </c>
      <c r="F128" s="159">
        <v>1</v>
      </c>
      <c r="G128" s="193">
        <v>-5</v>
      </c>
    </row>
    <row r="129" spans="1:7" ht="31.5" x14ac:dyDescent="0.2">
      <c r="A129" s="152" t="s">
        <v>257</v>
      </c>
      <c r="B129" s="159">
        <v>8</v>
      </c>
      <c r="C129" s="159">
        <v>1</v>
      </c>
      <c r="D129" s="193">
        <v>-7</v>
      </c>
      <c r="E129" s="136">
        <v>7</v>
      </c>
      <c r="F129" s="159">
        <v>1</v>
      </c>
      <c r="G129" s="193">
        <v>-6</v>
      </c>
    </row>
    <row r="130" spans="1:7" ht="15.75" x14ac:dyDescent="0.2">
      <c r="A130" s="152" t="s">
        <v>386</v>
      </c>
      <c r="B130" s="159">
        <v>7</v>
      </c>
      <c r="C130" s="159">
        <v>1</v>
      </c>
      <c r="D130" s="193">
        <v>-6</v>
      </c>
      <c r="E130" s="136">
        <v>5</v>
      </c>
      <c r="F130" s="159">
        <v>1</v>
      </c>
      <c r="G130" s="193">
        <v>-4</v>
      </c>
    </row>
    <row r="131" spans="1:7" ht="15.75" x14ac:dyDescent="0.2">
      <c r="A131" s="152" t="s">
        <v>189</v>
      </c>
      <c r="B131" s="159">
        <v>6</v>
      </c>
      <c r="C131" s="159">
        <v>10</v>
      </c>
      <c r="D131" s="193">
        <v>4</v>
      </c>
      <c r="E131" s="136">
        <v>4</v>
      </c>
      <c r="F131" s="159">
        <v>4</v>
      </c>
      <c r="G131" s="193">
        <v>0</v>
      </c>
    </row>
    <row r="132" spans="1:7" ht="15" customHeight="1" x14ac:dyDescent="0.2">
      <c r="A132" s="152" t="s">
        <v>373</v>
      </c>
      <c r="B132" s="159">
        <v>6</v>
      </c>
      <c r="C132" s="159">
        <v>0</v>
      </c>
      <c r="D132" s="193">
        <v>-6</v>
      </c>
      <c r="E132" s="136">
        <v>5</v>
      </c>
      <c r="F132" s="159">
        <v>0</v>
      </c>
      <c r="G132" s="193">
        <v>-5</v>
      </c>
    </row>
    <row r="133" spans="1:7" ht="17.25" customHeight="1" x14ac:dyDescent="0.2">
      <c r="A133" s="152" t="s">
        <v>105</v>
      </c>
      <c r="B133" s="159">
        <v>5</v>
      </c>
      <c r="C133" s="159">
        <v>6</v>
      </c>
      <c r="D133" s="193">
        <v>1</v>
      </c>
      <c r="E133" s="136">
        <v>5</v>
      </c>
      <c r="F133" s="159">
        <v>4</v>
      </c>
      <c r="G133" s="193">
        <v>-1</v>
      </c>
    </row>
    <row r="134" spans="1:7" ht="39" customHeight="1" x14ac:dyDescent="0.2">
      <c r="A134" s="152" t="s">
        <v>517</v>
      </c>
      <c r="B134" s="159">
        <v>4</v>
      </c>
      <c r="C134" s="159">
        <v>0</v>
      </c>
      <c r="D134" s="193">
        <v>-4</v>
      </c>
      <c r="E134" s="136">
        <v>2</v>
      </c>
      <c r="F134" s="159">
        <v>0</v>
      </c>
      <c r="G134" s="193">
        <v>-2</v>
      </c>
    </row>
    <row r="135" spans="1:7" ht="18.75" customHeight="1" x14ac:dyDescent="0.2">
      <c r="A135" s="152" t="s">
        <v>190</v>
      </c>
      <c r="B135" s="159">
        <v>3</v>
      </c>
      <c r="C135" s="159">
        <v>8</v>
      </c>
      <c r="D135" s="193">
        <v>5</v>
      </c>
      <c r="E135" s="136">
        <v>3</v>
      </c>
      <c r="F135" s="159">
        <v>6</v>
      </c>
      <c r="G135" s="193">
        <v>3</v>
      </c>
    </row>
    <row r="136" spans="1:7" ht="38.450000000000003" customHeight="1" x14ac:dyDescent="0.2">
      <c r="A136" s="391" t="s">
        <v>191</v>
      </c>
      <c r="B136" s="392"/>
      <c r="C136" s="392"/>
      <c r="D136" s="392"/>
      <c r="E136" s="392"/>
      <c r="F136" s="392"/>
      <c r="G136" s="392"/>
    </row>
    <row r="137" spans="1:7" ht="21" customHeight="1" x14ac:dyDescent="0.2">
      <c r="A137" s="152" t="s">
        <v>103</v>
      </c>
      <c r="B137" s="159">
        <v>304</v>
      </c>
      <c r="C137" s="159">
        <v>86</v>
      </c>
      <c r="D137" s="193">
        <v>-218</v>
      </c>
      <c r="E137" s="136">
        <v>290</v>
      </c>
      <c r="F137" s="159">
        <v>33</v>
      </c>
      <c r="G137" s="193">
        <v>-257</v>
      </c>
    </row>
    <row r="138" spans="1:7" ht="21" customHeight="1" x14ac:dyDescent="0.2">
      <c r="A138" s="152" t="s">
        <v>107</v>
      </c>
      <c r="B138" s="159">
        <v>206</v>
      </c>
      <c r="C138" s="159">
        <v>41</v>
      </c>
      <c r="D138" s="193">
        <v>-165</v>
      </c>
      <c r="E138" s="136">
        <v>175</v>
      </c>
      <c r="F138" s="159">
        <v>9</v>
      </c>
      <c r="G138" s="193">
        <v>-166</v>
      </c>
    </row>
    <row r="139" spans="1:7" ht="21" customHeight="1" x14ac:dyDescent="0.2">
      <c r="A139" s="152" t="s">
        <v>118</v>
      </c>
      <c r="B139" s="159">
        <v>61</v>
      </c>
      <c r="C139" s="159">
        <v>12</v>
      </c>
      <c r="D139" s="193">
        <v>-49</v>
      </c>
      <c r="E139" s="136">
        <v>57</v>
      </c>
      <c r="F139" s="159">
        <v>2</v>
      </c>
      <c r="G139" s="193">
        <v>-55</v>
      </c>
    </row>
    <row r="140" spans="1:7" ht="21" customHeight="1" x14ac:dyDescent="0.2">
      <c r="A140" s="152" t="s">
        <v>142</v>
      </c>
      <c r="B140" s="159">
        <v>52</v>
      </c>
      <c r="C140" s="159">
        <v>11</v>
      </c>
      <c r="D140" s="193">
        <v>-41</v>
      </c>
      <c r="E140" s="136">
        <v>51</v>
      </c>
      <c r="F140" s="159">
        <v>4</v>
      </c>
      <c r="G140" s="193">
        <v>-47</v>
      </c>
    </row>
    <row r="141" spans="1:7" ht="21" customHeight="1" x14ac:dyDescent="0.2">
      <c r="A141" s="151" t="s">
        <v>123</v>
      </c>
      <c r="B141" s="159">
        <v>44</v>
      </c>
      <c r="C141" s="159">
        <v>10</v>
      </c>
      <c r="D141" s="193">
        <v>-34</v>
      </c>
      <c r="E141" s="136">
        <v>38</v>
      </c>
      <c r="F141" s="159">
        <v>8</v>
      </c>
      <c r="G141" s="193">
        <v>-30</v>
      </c>
    </row>
    <row r="142" spans="1:7" ht="30.75" customHeight="1" x14ac:dyDescent="0.2">
      <c r="A142" s="152" t="s">
        <v>145</v>
      </c>
      <c r="B142" s="159">
        <v>35</v>
      </c>
      <c r="C142" s="159">
        <v>7</v>
      </c>
      <c r="D142" s="193">
        <v>-28</v>
      </c>
      <c r="E142" s="136">
        <v>31</v>
      </c>
      <c r="F142" s="159">
        <v>5</v>
      </c>
      <c r="G142" s="193">
        <v>-26</v>
      </c>
    </row>
    <row r="143" spans="1:7" ht="21" customHeight="1" x14ac:dyDescent="0.2">
      <c r="A143" s="152" t="s">
        <v>115</v>
      </c>
      <c r="B143" s="159">
        <v>31</v>
      </c>
      <c r="C143" s="159">
        <v>18</v>
      </c>
      <c r="D143" s="193">
        <v>-13</v>
      </c>
      <c r="E143" s="136">
        <v>25</v>
      </c>
      <c r="F143" s="159">
        <v>10</v>
      </c>
      <c r="G143" s="193">
        <v>-15</v>
      </c>
    </row>
    <row r="144" spans="1:7" ht="30.75" customHeight="1" x14ac:dyDescent="0.2">
      <c r="A144" s="152" t="s">
        <v>141</v>
      </c>
      <c r="B144" s="159">
        <v>30</v>
      </c>
      <c r="C144" s="159">
        <v>5</v>
      </c>
      <c r="D144" s="193">
        <v>-25</v>
      </c>
      <c r="E144" s="136">
        <v>24</v>
      </c>
      <c r="F144" s="159">
        <v>2</v>
      </c>
      <c r="G144" s="193">
        <v>-22</v>
      </c>
    </row>
    <row r="145" spans="1:7" ht="19.5" customHeight="1" x14ac:dyDescent="0.2">
      <c r="A145" s="152" t="s">
        <v>134</v>
      </c>
      <c r="B145" s="159">
        <v>27</v>
      </c>
      <c r="C145" s="159">
        <v>5</v>
      </c>
      <c r="D145" s="193">
        <v>-22</v>
      </c>
      <c r="E145" s="136">
        <v>24</v>
      </c>
      <c r="F145" s="159">
        <v>3</v>
      </c>
      <c r="G145" s="193">
        <v>-21</v>
      </c>
    </row>
    <row r="146" spans="1:7" ht="17.25" customHeight="1" x14ac:dyDescent="0.2">
      <c r="A146" s="152" t="s">
        <v>122</v>
      </c>
      <c r="B146" s="159">
        <v>25</v>
      </c>
      <c r="C146" s="159">
        <v>26</v>
      </c>
      <c r="D146" s="193">
        <v>1</v>
      </c>
      <c r="E146" s="136">
        <v>21</v>
      </c>
      <c r="F146" s="159">
        <v>13</v>
      </c>
      <c r="G146" s="193">
        <v>-8</v>
      </c>
    </row>
    <row r="147" spans="1:7" ht="15.75" x14ac:dyDescent="0.2">
      <c r="A147" s="152" t="s">
        <v>135</v>
      </c>
      <c r="B147" s="159">
        <v>23</v>
      </c>
      <c r="C147" s="159">
        <v>1</v>
      </c>
      <c r="D147" s="193">
        <v>-22</v>
      </c>
      <c r="E147" s="136">
        <v>21</v>
      </c>
      <c r="F147" s="159">
        <v>1</v>
      </c>
      <c r="G147" s="193">
        <v>-20</v>
      </c>
    </row>
    <row r="148" spans="1:7" ht="48" customHeight="1" x14ac:dyDescent="0.2">
      <c r="A148" s="152" t="s">
        <v>130</v>
      </c>
      <c r="B148" s="159">
        <v>18</v>
      </c>
      <c r="C148" s="159">
        <v>8</v>
      </c>
      <c r="D148" s="193">
        <v>-10</v>
      </c>
      <c r="E148" s="136">
        <v>14</v>
      </c>
      <c r="F148" s="159">
        <v>5</v>
      </c>
      <c r="G148" s="193">
        <v>-9</v>
      </c>
    </row>
    <row r="149" spans="1:7" ht="19.5" customHeight="1" x14ac:dyDescent="0.2">
      <c r="A149" s="152" t="s">
        <v>192</v>
      </c>
      <c r="B149" s="159">
        <v>15</v>
      </c>
      <c r="C149" s="159">
        <v>0</v>
      </c>
      <c r="D149" s="193">
        <v>-15</v>
      </c>
      <c r="E149" s="136">
        <v>14</v>
      </c>
      <c r="F149" s="159">
        <v>0</v>
      </c>
      <c r="G149" s="193">
        <v>-14</v>
      </c>
    </row>
    <row r="150" spans="1:7" ht="21.75" customHeight="1" x14ac:dyDescent="0.2">
      <c r="A150" s="152" t="s">
        <v>206</v>
      </c>
      <c r="B150" s="159">
        <v>10</v>
      </c>
      <c r="C150" s="159">
        <v>3</v>
      </c>
      <c r="D150" s="193">
        <v>-7</v>
      </c>
      <c r="E150" s="136">
        <v>9</v>
      </c>
      <c r="F150" s="159">
        <v>2</v>
      </c>
      <c r="G150" s="193">
        <v>-7</v>
      </c>
    </row>
    <row r="151" spans="1:7" ht="21.75" customHeight="1" x14ac:dyDescent="0.2">
      <c r="A151" s="152" t="s">
        <v>207</v>
      </c>
      <c r="B151" s="159">
        <v>8</v>
      </c>
      <c r="C151" s="159">
        <v>5</v>
      </c>
      <c r="D151" s="193">
        <v>-3</v>
      </c>
      <c r="E151" s="136">
        <v>7</v>
      </c>
      <c r="F151" s="159">
        <v>4</v>
      </c>
      <c r="G151" s="193">
        <v>-3</v>
      </c>
    </row>
    <row r="152" spans="1:7" ht="15.75" x14ac:dyDescent="0.25">
      <c r="A152" s="131"/>
      <c r="B152" s="155"/>
      <c r="C152" s="155"/>
      <c r="D152" s="156"/>
      <c r="E152" s="155"/>
      <c r="F152" s="155"/>
      <c r="G152" s="156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75" zoomScaleNormal="75" zoomScaleSheetLayoutView="75" workbookViewId="0">
      <selection activeCell="H12" sqref="H12"/>
    </sheetView>
  </sheetViews>
  <sheetFormatPr defaultColWidth="8.85546875" defaultRowHeight="12.75" x14ac:dyDescent="0.2"/>
  <cols>
    <col min="1" max="1" width="45.28515625" style="90" customWidth="1"/>
    <col min="2" max="2" width="15.140625" style="90" customWidth="1"/>
    <col min="3" max="3" width="14" style="90" customWidth="1"/>
    <col min="4" max="4" width="11.85546875" style="90" customWidth="1"/>
    <col min="5" max="5" width="10.42578125" style="90" customWidth="1"/>
    <col min="6" max="7" width="8.85546875" style="90"/>
    <col min="8" max="8" width="43" style="90" customWidth="1"/>
    <col min="9" max="256" width="8.85546875" style="90"/>
    <col min="257" max="257" width="54.85546875" style="90" customWidth="1"/>
    <col min="258" max="258" width="12.85546875" style="90" customWidth="1"/>
    <col min="259" max="259" width="13.140625" style="90" customWidth="1"/>
    <col min="260" max="260" width="12" style="90" customWidth="1"/>
    <col min="261" max="261" width="10.28515625" style="90" customWidth="1"/>
    <col min="262" max="263" width="8.85546875" style="90"/>
    <col min="264" max="264" width="43" style="90" customWidth="1"/>
    <col min="265" max="512" width="8.85546875" style="90"/>
    <col min="513" max="513" width="54.85546875" style="90" customWidth="1"/>
    <col min="514" max="514" width="12.85546875" style="90" customWidth="1"/>
    <col min="515" max="515" width="13.140625" style="90" customWidth="1"/>
    <col min="516" max="516" width="12" style="90" customWidth="1"/>
    <col min="517" max="517" width="10.28515625" style="90" customWidth="1"/>
    <col min="518" max="519" width="8.85546875" style="90"/>
    <col min="520" max="520" width="43" style="90" customWidth="1"/>
    <col min="521" max="768" width="8.85546875" style="90"/>
    <col min="769" max="769" width="54.85546875" style="90" customWidth="1"/>
    <col min="770" max="770" width="12.85546875" style="90" customWidth="1"/>
    <col min="771" max="771" width="13.140625" style="90" customWidth="1"/>
    <col min="772" max="772" width="12" style="90" customWidth="1"/>
    <col min="773" max="773" width="10.28515625" style="90" customWidth="1"/>
    <col min="774" max="775" width="8.85546875" style="90"/>
    <col min="776" max="776" width="43" style="90" customWidth="1"/>
    <col min="777" max="1024" width="8.85546875" style="90"/>
    <col min="1025" max="1025" width="54.85546875" style="90" customWidth="1"/>
    <col min="1026" max="1026" width="12.85546875" style="90" customWidth="1"/>
    <col min="1027" max="1027" width="13.140625" style="90" customWidth="1"/>
    <col min="1028" max="1028" width="12" style="90" customWidth="1"/>
    <col min="1029" max="1029" width="10.28515625" style="90" customWidth="1"/>
    <col min="1030" max="1031" width="8.85546875" style="90"/>
    <col min="1032" max="1032" width="43" style="90" customWidth="1"/>
    <col min="1033" max="1280" width="8.85546875" style="90"/>
    <col min="1281" max="1281" width="54.85546875" style="90" customWidth="1"/>
    <col min="1282" max="1282" width="12.85546875" style="90" customWidth="1"/>
    <col min="1283" max="1283" width="13.140625" style="90" customWidth="1"/>
    <col min="1284" max="1284" width="12" style="90" customWidth="1"/>
    <col min="1285" max="1285" width="10.28515625" style="90" customWidth="1"/>
    <col min="1286" max="1287" width="8.85546875" style="90"/>
    <col min="1288" max="1288" width="43" style="90" customWidth="1"/>
    <col min="1289" max="1536" width="8.85546875" style="90"/>
    <col min="1537" max="1537" width="54.85546875" style="90" customWidth="1"/>
    <col min="1538" max="1538" width="12.85546875" style="90" customWidth="1"/>
    <col min="1539" max="1539" width="13.140625" style="90" customWidth="1"/>
    <col min="1540" max="1540" width="12" style="90" customWidth="1"/>
    <col min="1541" max="1541" width="10.28515625" style="90" customWidth="1"/>
    <col min="1542" max="1543" width="8.85546875" style="90"/>
    <col min="1544" max="1544" width="43" style="90" customWidth="1"/>
    <col min="1545" max="1792" width="8.85546875" style="90"/>
    <col min="1793" max="1793" width="54.85546875" style="90" customWidth="1"/>
    <col min="1794" max="1794" width="12.85546875" style="90" customWidth="1"/>
    <col min="1795" max="1795" width="13.140625" style="90" customWidth="1"/>
    <col min="1796" max="1796" width="12" style="90" customWidth="1"/>
    <col min="1797" max="1797" width="10.28515625" style="90" customWidth="1"/>
    <col min="1798" max="1799" width="8.85546875" style="90"/>
    <col min="1800" max="1800" width="43" style="90" customWidth="1"/>
    <col min="1801" max="2048" width="8.85546875" style="90"/>
    <col min="2049" max="2049" width="54.85546875" style="90" customWidth="1"/>
    <col min="2050" max="2050" width="12.85546875" style="90" customWidth="1"/>
    <col min="2051" max="2051" width="13.140625" style="90" customWidth="1"/>
    <col min="2052" max="2052" width="12" style="90" customWidth="1"/>
    <col min="2053" max="2053" width="10.28515625" style="90" customWidth="1"/>
    <col min="2054" max="2055" width="8.85546875" style="90"/>
    <col min="2056" max="2056" width="43" style="90" customWidth="1"/>
    <col min="2057" max="2304" width="8.85546875" style="90"/>
    <col min="2305" max="2305" width="54.85546875" style="90" customWidth="1"/>
    <col min="2306" max="2306" width="12.85546875" style="90" customWidth="1"/>
    <col min="2307" max="2307" width="13.140625" style="90" customWidth="1"/>
    <col min="2308" max="2308" width="12" style="90" customWidth="1"/>
    <col min="2309" max="2309" width="10.28515625" style="90" customWidth="1"/>
    <col min="2310" max="2311" width="8.85546875" style="90"/>
    <col min="2312" max="2312" width="43" style="90" customWidth="1"/>
    <col min="2313" max="2560" width="8.85546875" style="90"/>
    <col min="2561" max="2561" width="54.85546875" style="90" customWidth="1"/>
    <col min="2562" max="2562" width="12.85546875" style="90" customWidth="1"/>
    <col min="2563" max="2563" width="13.140625" style="90" customWidth="1"/>
    <col min="2564" max="2564" width="12" style="90" customWidth="1"/>
    <col min="2565" max="2565" width="10.28515625" style="90" customWidth="1"/>
    <col min="2566" max="2567" width="8.85546875" style="90"/>
    <col min="2568" max="2568" width="43" style="90" customWidth="1"/>
    <col min="2569" max="2816" width="8.85546875" style="90"/>
    <col min="2817" max="2817" width="54.85546875" style="90" customWidth="1"/>
    <col min="2818" max="2818" width="12.85546875" style="90" customWidth="1"/>
    <col min="2819" max="2819" width="13.140625" style="90" customWidth="1"/>
    <col min="2820" max="2820" width="12" style="90" customWidth="1"/>
    <col min="2821" max="2821" width="10.28515625" style="90" customWidth="1"/>
    <col min="2822" max="2823" width="8.85546875" style="90"/>
    <col min="2824" max="2824" width="43" style="90" customWidth="1"/>
    <col min="2825" max="3072" width="8.85546875" style="90"/>
    <col min="3073" max="3073" width="54.85546875" style="90" customWidth="1"/>
    <col min="3074" max="3074" width="12.85546875" style="90" customWidth="1"/>
    <col min="3075" max="3075" width="13.140625" style="90" customWidth="1"/>
    <col min="3076" max="3076" width="12" style="90" customWidth="1"/>
    <col min="3077" max="3077" width="10.28515625" style="90" customWidth="1"/>
    <col min="3078" max="3079" width="8.85546875" style="90"/>
    <col min="3080" max="3080" width="43" style="90" customWidth="1"/>
    <col min="3081" max="3328" width="8.85546875" style="90"/>
    <col min="3329" max="3329" width="54.85546875" style="90" customWidth="1"/>
    <col min="3330" max="3330" width="12.85546875" style="90" customWidth="1"/>
    <col min="3331" max="3331" width="13.140625" style="90" customWidth="1"/>
    <col min="3332" max="3332" width="12" style="90" customWidth="1"/>
    <col min="3333" max="3333" width="10.28515625" style="90" customWidth="1"/>
    <col min="3334" max="3335" width="8.85546875" style="90"/>
    <col min="3336" max="3336" width="43" style="90" customWidth="1"/>
    <col min="3337" max="3584" width="8.85546875" style="90"/>
    <col min="3585" max="3585" width="54.85546875" style="90" customWidth="1"/>
    <col min="3586" max="3586" width="12.85546875" style="90" customWidth="1"/>
    <col min="3587" max="3587" width="13.140625" style="90" customWidth="1"/>
    <col min="3588" max="3588" width="12" style="90" customWidth="1"/>
    <col min="3589" max="3589" width="10.28515625" style="90" customWidth="1"/>
    <col min="3590" max="3591" width="8.85546875" style="90"/>
    <col min="3592" max="3592" width="43" style="90" customWidth="1"/>
    <col min="3593" max="3840" width="8.85546875" style="90"/>
    <col min="3841" max="3841" width="54.85546875" style="90" customWidth="1"/>
    <col min="3842" max="3842" width="12.85546875" style="90" customWidth="1"/>
    <col min="3843" max="3843" width="13.140625" style="90" customWidth="1"/>
    <col min="3844" max="3844" width="12" style="90" customWidth="1"/>
    <col min="3845" max="3845" width="10.28515625" style="90" customWidth="1"/>
    <col min="3846" max="3847" width="8.85546875" style="90"/>
    <col min="3848" max="3848" width="43" style="90" customWidth="1"/>
    <col min="3849" max="4096" width="8.85546875" style="90"/>
    <col min="4097" max="4097" width="54.85546875" style="90" customWidth="1"/>
    <col min="4098" max="4098" width="12.85546875" style="90" customWidth="1"/>
    <col min="4099" max="4099" width="13.140625" style="90" customWidth="1"/>
    <col min="4100" max="4100" width="12" style="90" customWidth="1"/>
    <col min="4101" max="4101" width="10.28515625" style="90" customWidth="1"/>
    <col min="4102" max="4103" width="8.85546875" style="90"/>
    <col min="4104" max="4104" width="43" style="90" customWidth="1"/>
    <col min="4105" max="4352" width="8.85546875" style="90"/>
    <col min="4353" max="4353" width="54.85546875" style="90" customWidth="1"/>
    <col min="4354" max="4354" width="12.85546875" style="90" customWidth="1"/>
    <col min="4355" max="4355" width="13.140625" style="90" customWidth="1"/>
    <col min="4356" max="4356" width="12" style="90" customWidth="1"/>
    <col min="4357" max="4357" width="10.28515625" style="90" customWidth="1"/>
    <col min="4358" max="4359" width="8.85546875" style="90"/>
    <col min="4360" max="4360" width="43" style="90" customWidth="1"/>
    <col min="4361" max="4608" width="8.85546875" style="90"/>
    <col min="4609" max="4609" width="54.85546875" style="90" customWidth="1"/>
    <col min="4610" max="4610" width="12.85546875" style="90" customWidth="1"/>
    <col min="4611" max="4611" width="13.140625" style="90" customWidth="1"/>
    <col min="4612" max="4612" width="12" style="90" customWidth="1"/>
    <col min="4613" max="4613" width="10.28515625" style="90" customWidth="1"/>
    <col min="4614" max="4615" width="8.85546875" style="90"/>
    <col min="4616" max="4616" width="43" style="90" customWidth="1"/>
    <col min="4617" max="4864" width="8.85546875" style="90"/>
    <col min="4865" max="4865" width="54.85546875" style="90" customWidth="1"/>
    <col min="4866" max="4866" width="12.85546875" style="90" customWidth="1"/>
    <col min="4867" max="4867" width="13.140625" style="90" customWidth="1"/>
    <col min="4868" max="4868" width="12" style="90" customWidth="1"/>
    <col min="4869" max="4869" width="10.28515625" style="90" customWidth="1"/>
    <col min="4870" max="4871" width="8.85546875" style="90"/>
    <col min="4872" max="4872" width="43" style="90" customWidth="1"/>
    <col min="4873" max="5120" width="8.85546875" style="90"/>
    <col min="5121" max="5121" width="54.85546875" style="90" customWidth="1"/>
    <col min="5122" max="5122" width="12.85546875" style="90" customWidth="1"/>
    <col min="5123" max="5123" width="13.140625" style="90" customWidth="1"/>
    <col min="5124" max="5124" width="12" style="90" customWidth="1"/>
    <col min="5125" max="5125" width="10.28515625" style="90" customWidth="1"/>
    <col min="5126" max="5127" width="8.85546875" style="90"/>
    <col min="5128" max="5128" width="43" style="90" customWidth="1"/>
    <col min="5129" max="5376" width="8.85546875" style="90"/>
    <col min="5377" max="5377" width="54.85546875" style="90" customWidth="1"/>
    <col min="5378" max="5378" width="12.85546875" style="90" customWidth="1"/>
    <col min="5379" max="5379" width="13.140625" style="90" customWidth="1"/>
    <col min="5380" max="5380" width="12" style="90" customWidth="1"/>
    <col min="5381" max="5381" width="10.28515625" style="90" customWidth="1"/>
    <col min="5382" max="5383" width="8.85546875" style="90"/>
    <col min="5384" max="5384" width="43" style="90" customWidth="1"/>
    <col min="5385" max="5632" width="8.85546875" style="90"/>
    <col min="5633" max="5633" width="54.85546875" style="90" customWidth="1"/>
    <col min="5634" max="5634" width="12.85546875" style="90" customWidth="1"/>
    <col min="5635" max="5635" width="13.140625" style="90" customWidth="1"/>
    <col min="5636" max="5636" width="12" style="90" customWidth="1"/>
    <col min="5637" max="5637" width="10.28515625" style="90" customWidth="1"/>
    <col min="5638" max="5639" width="8.85546875" style="90"/>
    <col min="5640" max="5640" width="43" style="90" customWidth="1"/>
    <col min="5641" max="5888" width="8.85546875" style="90"/>
    <col min="5889" max="5889" width="54.85546875" style="90" customWidth="1"/>
    <col min="5890" max="5890" width="12.85546875" style="90" customWidth="1"/>
    <col min="5891" max="5891" width="13.140625" style="90" customWidth="1"/>
    <col min="5892" max="5892" width="12" style="90" customWidth="1"/>
    <col min="5893" max="5893" width="10.28515625" style="90" customWidth="1"/>
    <col min="5894" max="5895" width="8.85546875" style="90"/>
    <col min="5896" max="5896" width="43" style="90" customWidth="1"/>
    <col min="5897" max="6144" width="8.85546875" style="90"/>
    <col min="6145" max="6145" width="54.85546875" style="90" customWidth="1"/>
    <col min="6146" max="6146" width="12.85546875" style="90" customWidth="1"/>
    <col min="6147" max="6147" width="13.140625" style="90" customWidth="1"/>
    <col min="6148" max="6148" width="12" style="90" customWidth="1"/>
    <col min="6149" max="6149" width="10.28515625" style="90" customWidth="1"/>
    <col min="6150" max="6151" width="8.85546875" style="90"/>
    <col min="6152" max="6152" width="43" style="90" customWidth="1"/>
    <col min="6153" max="6400" width="8.85546875" style="90"/>
    <col min="6401" max="6401" width="54.85546875" style="90" customWidth="1"/>
    <col min="6402" max="6402" width="12.85546875" style="90" customWidth="1"/>
    <col min="6403" max="6403" width="13.140625" style="90" customWidth="1"/>
    <col min="6404" max="6404" width="12" style="90" customWidth="1"/>
    <col min="6405" max="6405" width="10.28515625" style="90" customWidth="1"/>
    <col min="6406" max="6407" width="8.85546875" style="90"/>
    <col min="6408" max="6408" width="43" style="90" customWidth="1"/>
    <col min="6409" max="6656" width="8.85546875" style="90"/>
    <col min="6657" max="6657" width="54.85546875" style="90" customWidth="1"/>
    <col min="6658" max="6658" width="12.85546875" style="90" customWidth="1"/>
    <col min="6659" max="6659" width="13.140625" style="90" customWidth="1"/>
    <col min="6660" max="6660" width="12" style="90" customWidth="1"/>
    <col min="6661" max="6661" width="10.28515625" style="90" customWidth="1"/>
    <col min="6662" max="6663" width="8.85546875" style="90"/>
    <col min="6664" max="6664" width="43" style="90" customWidth="1"/>
    <col min="6665" max="6912" width="8.85546875" style="90"/>
    <col min="6913" max="6913" width="54.85546875" style="90" customWidth="1"/>
    <col min="6914" max="6914" width="12.85546875" style="90" customWidth="1"/>
    <col min="6915" max="6915" width="13.140625" style="90" customWidth="1"/>
    <col min="6916" max="6916" width="12" style="90" customWidth="1"/>
    <col min="6917" max="6917" width="10.28515625" style="90" customWidth="1"/>
    <col min="6918" max="6919" width="8.85546875" style="90"/>
    <col min="6920" max="6920" width="43" style="90" customWidth="1"/>
    <col min="6921" max="7168" width="8.85546875" style="90"/>
    <col min="7169" max="7169" width="54.85546875" style="90" customWidth="1"/>
    <col min="7170" max="7170" width="12.85546875" style="90" customWidth="1"/>
    <col min="7171" max="7171" width="13.140625" style="90" customWidth="1"/>
    <col min="7172" max="7172" width="12" style="90" customWidth="1"/>
    <col min="7173" max="7173" width="10.28515625" style="90" customWidth="1"/>
    <col min="7174" max="7175" width="8.85546875" style="90"/>
    <col min="7176" max="7176" width="43" style="90" customWidth="1"/>
    <col min="7177" max="7424" width="8.85546875" style="90"/>
    <col min="7425" max="7425" width="54.85546875" style="90" customWidth="1"/>
    <col min="7426" max="7426" width="12.85546875" style="90" customWidth="1"/>
    <col min="7427" max="7427" width="13.140625" style="90" customWidth="1"/>
    <col min="7428" max="7428" width="12" style="90" customWidth="1"/>
    <col min="7429" max="7429" width="10.28515625" style="90" customWidth="1"/>
    <col min="7430" max="7431" width="8.85546875" style="90"/>
    <col min="7432" max="7432" width="43" style="90" customWidth="1"/>
    <col min="7433" max="7680" width="8.85546875" style="90"/>
    <col min="7681" max="7681" width="54.85546875" style="90" customWidth="1"/>
    <col min="7682" max="7682" width="12.85546875" style="90" customWidth="1"/>
    <col min="7683" max="7683" width="13.140625" style="90" customWidth="1"/>
    <col min="7684" max="7684" width="12" style="90" customWidth="1"/>
    <col min="7685" max="7685" width="10.28515625" style="90" customWidth="1"/>
    <col min="7686" max="7687" width="8.85546875" style="90"/>
    <col min="7688" max="7688" width="43" style="90" customWidth="1"/>
    <col min="7689" max="7936" width="8.85546875" style="90"/>
    <col min="7937" max="7937" width="54.85546875" style="90" customWidth="1"/>
    <col min="7938" max="7938" width="12.85546875" style="90" customWidth="1"/>
    <col min="7939" max="7939" width="13.140625" style="90" customWidth="1"/>
    <col min="7940" max="7940" width="12" style="90" customWidth="1"/>
    <col min="7941" max="7941" width="10.28515625" style="90" customWidth="1"/>
    <col min="7942" max="7943" width="8.85546875" style="90"/>
    <col min="7944" max="7944" width="43" style="90" customWidth="1"/>
    <col min="7945" max="8192" width="8.85546875" style="90"/>
    <col min="8193" max="8193" width="54.85546875" style="90" customWidth="1"/>
    <col min="8194" max="8194" width="12.85546875" style="90" customWidth="1"/>
    <col min="8195" max="8195" width="13.140625" style="90" customWidth="1"/>
    <col min="8196" max="8196" width="12" style="90" customWidth="1"/>
    <col min="8197" max="8197" width="10.28515625" style="90" customWidth="1"/>
    <col min="8198" max="8199" width="8.85546875" style="90"/>
    <col min="8200" max="8200" width="43" style="90" customWidth="1"/>
    <col min="8201" max="8448" width="8.85546875" style="90"/>
    <col min="8449" max="8449" width="54.85546875" style="90" customWidth="1"/>
    <col min="8450" max="8450" width="12.85546875" style="90" customWidth="1"/>
    <col min="8451" max="8451" width="13.140625" style="90" customWidth="1"/>
    <col min="8452" max="8452" width="12" style="90" customWidth="1"/>
    <col min="8453" max="8453" width="10.28515625" style="90" customWidth="1"/>
    <col min="8454" max="8455" width="8.85546875" style="90"/>
    <col min="8456" max="8456" width="43" style="90" customWidth="1"/>
    <col min="8457" max="8704" width="8.85546875" style="90"/>
    <col min="8705" max="8705" width="54.85546875" style="90" customWidth="1"/>
    <col min="8706" max="8706" width="12.85546875" style="90" customWidth="1"/>
    <col min="8707" max="8707" width="13.140625" style="90" customWidth="1"/>
    <col min="8708" max="8708" width="12" style="90" customWidth="1"/>
    <col min="8709" max="8709" width="10.28515625" style="90" customWidth="1"/>
    <col min="8710" max="8711" width="8.85546875" style="90"/>
    <col min="8712" max="8712" width="43" style="90" customWidth="1"/>
    <col min="8713" max="8960" width="8.85546875" style="90"/>
    <col min="8961" max="8961" width="54.85546875" style="90" customWidth="1"/>
    <col min="8962" max="8962" width="12.85546875" style="90" customWidth="1"/>
    <col min="8963" max="8963" width="13.140625" style="90" customWidth="1"/>
    <col min="8964" max="8964" width="12" style="90" customWidth="1"/>
    <col min="8965" max="8965" width="10.28515625" style="90" customWidth="1"/>
    <col min="8966" max="8967" width="8.85546875" style="90"/>
    <col min="8968" max="8968" width="43" style="90" customWidth="1"/>
    <col min="8969" max="9216" width="8.85546875" style="90"/>
    <col min="9217" max="9217" width="54.85546875" style="90" customWidth="1"/>
    <col min="9218" max="9218" width="12.85546875" style="90" customWidth="1"/>
    <col min="9219" max="9219" width="13.140625" style="90" customWidth="1"/>
    <col min="9220" max="9220" width="12" style="90" customWidth="1"/>
    <col min="9221" max="9221" width="10.28515625" style="90" customWidth="1"/>
    <col min="9222" max="9223" width="8.85546875" style="90"/>
    <col min="9224" max="9224" width="43" style="90" customWidth="1"/>
    <col min="9225" max="9472" width="8.85546875" style="90"/>
    <col min="9473" max="9473" width="54.85546875" style="90" customWidth="1"/>
    <col min="9474" max="9474" width="12.85546875" style="90" customWidth="1"/>
    <col min="9475" max="9475" width="13.140625" style="90" customWidth="1"/>
    <col min="9476" max="9476" width="12" style="90" customWidth="1"/>
    <col min="9477" max="9477" width="10.28515625" style="90" customWidth="1"/>
    <col min="9478" max="9479" width="8.85546875" style="90"/>
    <col min="9480" max="9480" width="43" style="90" customWidth="1"/>
    <col min="9481" max="9728" width="8.85546875" style="90"/>
    <col min="9729" max="9729" width="54.85546875" style="90" customWidth="1"/>
    <col min="9730" max="9730" width="12.85546875" style="90" customWidth="1"/>
    <col min="9731" max="9731" width="13.140625" style="90" customWidth="1"/>
    <col min="9732" max="9732" width="12" style="90" customWidth="1"/>
    <col min="9733" max="9733" width="10.28515625" style="90" customWidth="1"/>
    <col min="9734" max="9735" width="8.85546875" style="90"/>
    <col min="9736" max="9736" width="43" style="90" customWidth="1"/>
    <col min="9737" max="9984" width="8.85546875" style="90"/>
    <col min="9985" max="9985" width="54.85546875" style="90" customWidth="1"/>
    <col min="9986" max="9986" width="12.85546875" style="90" customWidth="1"/>
    <col min="9987" max="9987" width="13.140625" style="90" customWidth="1"/>
    <col min="9988" max="9988" width="12" style="90" customWidth="1"/>
    <col min="9989" max="9989" width="10.28515625" style="90" customWidth="1"/>
    <col min="9990" max="9991" width="8.85546875" style="90"/>
    <col min="9992" max="9992" width="43" style="90" customWidth="1"/>
    <col min="9993" max="10240" width="8.85546875" style="90"/>
    <col min="10241" max="10241" width="54.85546875" style="90" customWidth="1"/>
    <col min="10242" max="10242" width="12.85546875" style="90" customWidth="1"/>
    <col min="10243" max="10243" width="13.140625" style="90" customWidth="1"/>
    <col min="10244" max="10244" width="12" style="90" customWidth="1"/>
    <col min="10245" max="10245" width="10.28515625" style="90" customWidth="1"/>
    <col min="10246" max="10247" width="8.85546875" style="90"/>
    <col min="10248" max="10248" width="43" style="90" customWidth="1"/>
    <col min="10249" max="10496" width="8.85546875" style="90"/>
    <col min="10497" max="10497" width="54.85546875" style="90" customWidth="1"/>
    <col min="10498" max="10498" width="12.85546875" style="90" customWidth="1"/>
    <col min="10499" max="10499" width="13.140625" style="90" customWidth="1"/>
    <col min="10500" max="10500" width="12" style="90" customWidth="1"/>
    <col min="10501" max="10501" width="10.28515625" style="90" customWidth="1"/>
    <col min="10502" max="10503" width="8.85546875" style="90"/>
    <col min="10504" max="10504" width="43" style="90" customWidth="1"/>
    <col min="10505" max="10752" width="8.85546875" style="90"/>
    <col min="10753" max="10753" width="54.85546875" style="90" customWidth="1"/>
    <col min="10754" max="10754" width="12.85546875" style="90" customWidth="1"/>
    <col min="10755" max="10755" width="13.140625" style="90" customWidth="1"/>
    <col min="10756" max="10756" width="12" style="90" customWidth="1"/>
    <col min="10757" max="10757" width="10.28515625" style="90" customWidth="1"/>
    <col min="10758" max="10759" width="8.85546875" style="90"/>
    <col min="10760" max="10760" width="43" style="90" customWidth="1"/>
    <col min="10761" max="11008" width="8.85546875" style="90"/>
    <col min="11009" max="11009" width="54.85546875" style="90" customWidth="1"/>
    <col min="11010" max="11010" width="12.85546875" style="90" customWidth="1"/>
    <col min="11011" max="11011" width="13.140625" style="90" customWidth="1"/>
    <col min="11012" max="11012" width="12" style="90" customWidth="1"/>
    <col min="11013" max="11013" width="10.28515625" style="90" customWidth="1"/>
    <col min="11014" max="11015" width="8.85546875" style="90"/>
    <col min="11016" max="11016" width="43" style="90" customWidth="1"/>
    <col min="11017" max="11264" width="8.85546875" style="90"/>
    <col min="11265" max="11265" width="54.85546875" style="90" customWidth="1"/>
    <col min="11266" max="11266" width="12.85546875" style="90" customWidth="1"/>
    <col min="11267" max="11267" width="13.140625" style="90" customWidth="1"/>
    <col min="11268" max="11268" width="12" style="90" customWidth="1"/>
    <col min="11269" max="11269" width="10.28515625" style="90" customWidth="1"/>
    <col min="11270" max="11271" width="8.85546875" style="90"/>
    <col min="11272" max="11272" width="43" style="90" customWidth="1"/>
    <col min="11273" max="11520" width="8.85546875" style="90"/>
    <col min="11521" max="11521" width="54.85546875" style="90" customWidth="1"/>
    <col min="11522" max="11522" width="12.85546875" style="90" customWidth="1"/>
    <col min="11523" max="11523" width="13.140625" style="90" customWidth="1"/>
    <col min="11524" max="11524" width="12" style="90" customWidth="1"/>
    <col min="11525" max="11525" width="10.28515625" style="90" customWidth="1"/>
    <col min="11526" max="11527" width="8.85546875" style="90"/>
    <col min="11528" max="11528" width="43" style="90" customWidth="1"/>
    <col min="11529" max="11776" width="8.85546875" style="90"/>
    <col min="11777" max="11777" width="54.85546875" style="90" customWidth="1"/>
    <col min="11778" max="11778" width="12.85546875" style="90" customWidth="1"/>
    <col min="11779" max="11779" width="13.140625" style="90" customWidth="1"/>
    <col min="11780" max="11780" width="12" style="90" customWidth="1"/>
    <col min="11781" max="11781" width="10.28515625" style="90" customWidth="1"/>
    <col min="11782" max="11783" width="8.85546875" style="90"/>
    <col min="11784" max="11784" width="43" style="90" customWidth="1"/>
    <col min="11785" max="12032" width="8.85546875" style="90"/>
    <col min="12033" max="12033" width="54.85546875" style="90" customWidth="1"/>
    <col min="12034" max="12034" width="12.85546875" style="90" customWidth="1"/>
    <col min="12035" max="12035" width="13.140625" style="90" customWidth="1"/>
    <col min="12036" max="12036" width="12" style="90" customWidth="1"/>
    <col min="12037" max="12037" width="10.28515625" style="90" customWidth="1"/>
    <col min="12038" max="12039" width="8.85546875" style="90"/>
    <col min="12040" max="12040" width="43" style="90" customWidth="1"/>
    <col min="12041" max="12288" width="8.85546875" style="90"/>
    <col min="12289" max="12289" width="54.85546875" style="90" customWidth="1"/>
    <col min="12290" max="12290" width="12.85546875" style="90" customWidth="1"/>
    <col min="12291" max="12291" width="13.140625" style="90" customWidth="1"/>
    <col min="12292" max="12292" width="12" style="90" customWidth="1"/>
    <col min="12293" max="12293" width="10.28515625" style="90" customWidth="1"/>
    <col min="12294" max="12295" width="8.85546875" style="90"/>
    <col min="12296" max="12296" width="43" style="90" customWidth="1"/>
    <col min="12297" max="12544" width="8.85546875" style="90"/>
    <col min="12545" max="12545" width="54.85546875" style="90" customWidth="1"/>
    <col min="12546" max="12546" width="12.85546875" style="90" customWidth="1"/>
    <col min="12547" max="12547" width="13.140625" style="90" customWidth="1"/>
    <col min="12548" max="12548" width="12" style="90" customWidth="1"/>
    <col min="12549" max="12549" width="10.28515625" style="90" customWidth="1"/>
    <col min="12550" max="12551" width="8.85546875" style="90"/>
    <col min="12552" max="12552" width="43" style="90" customWidth="1"/>
    <col min="12553" max="12800" width="8.85546875" style="90"/>
    <col min="12801" max="12801" width="54.85546875" style="90" customWidth="1"/>
    <col min="12802" max="12802" width="12.85546875" style="90" customWidth="1"/>
    <col min="12803" max="12803" width="13.140625" style="90" customWidth="1"/>
    <col min="12804" max="12804" width="12" style="90" customWidth="1"/>
    <col min="12805" max="12805" width="10.28515625" style="90" customWidth="1"/>
    <col min="12806" max="12807" width="8.85546875" style="90"/>
    <col min="12808" max="12808" width="43" style="90" customWidth="1"/>
    <col min="12809" max="13056" width="8.85546875" style="90"/>
    <col min="13057" max="13057" width="54.85546875" style="90" customWidth="1"/>
    <col min="13058" max="13058" width="12.85546875" style="90" customWidth="1"/>
    <col min="13059" max="13059" width="13.140625" style="90" customWidth="1"/>
    <col min="13060" max="13060" width="12" style="90" customWidth="1"/>
    <col min="13061" max="13061" width="10.28515625" style="90" customWidth="1"/>
    <col min="13062" max="13063" width="8.85546875" style="90"/>
    <col min="13064" max="13064" width="43" style="90" customWidth="1"/>
    <col min="13065" max="13312" width="8.85546875" style="90"/>
    <col min="13313" max="13313" width="54.85546875" style="90" customWidth="1"/>
    <col min="13314" max="13314" width="12.85546875" style="90" customWidth="1"/>
    <col min="13315" max="13315" width="13.140625" style="90" customWidth="1"/>
    <col min="13316" max="13316" width="12" style="90" customWidth="1"/>
    <col min="13317" max="13317" width="10.28515625" style="90" customWidth="1"/>
    <col min="13318" max="13319" width="8.85546875" style="90"/>
    <col min="13320" max="13320" width="43" style="90" customWidth="1"/>
    <col min="13321" max="13568" width="8.85546875" style="90"/>
    <col min="13569" max="13569" width="54.85546875" style="90" customWidth="1"/>
    <col min="13570" max="13570" width="12.85546875" style="90" customWidth="1"/>
    <col min="13571" max="13571" width="13.140625" style="90" customWidth="1"/>
    <col min="13572" max="13572" width="12" style="90" customWidth="1"/>
    <col min="13573" max="13573" width="10.28515625" style="90" customWidth="1"/>
    <col min="13574" max="13575" width="8.85546875" style="90"/>
    <col min="13576" max="13576" width="43" style="90" customWidth="1"/>
    <col min="13577" max="13824" width="8.85546875" style="90"/>
    <col min="13825" max="13825" width="54.85546875" style="90" customWidth="1"/>
    <col min="13826" max="13826" width="12.85546875" style="90" customWidth="1"/>
    <col min="13827" max="13827" width="13.140625" style="90" customWidth="1"/>
    <col min="13828" max="13828" width="12" style="90" customWidth="1"/>
    <col min="13829" max="13829" width="10.28515625" style="90" customWidth="1"/>
    <col min="13830" max="13831" width="8.85546875" style="90"/>
    <col min="13832" max="13832" width="43" style="90" customWidth="1"/>
    <col min="13833" max="14080" width="8.85546875" style="90"/>
    <col min="14081" max="14081" width="54.85546875" style="90" customWidth="1"/>
    <col min="14082" max="14082" width="12.85546875" style="90" customWidth="1"/>
    <col min="14083" max="14083" width="13.140625" style="90" customWidth="1"/>
    <col min="14084" max="14084" width="12" style="90" customWidth="1"/>
    <col min="14085" max="14085" width="10.28515625" style="90" customWidth="1"/>
    <col min="14086" max="14087" width="8.85546875" style="90"/>
    <col min="14088" max="14088" width="43" style="90" customWidth="1"/>
    <col min="14089" max="14336" width="8.85546875" style="90"/>
    <col min="14337" max="14337" width="54.85546875" style="90" customWidth="1"/>
    <col min="14338" max="14338" width="12.85546875" style="90" customWidth="1"/>
    <col min="14339" max="14339" width="13.140625" style="90" customWidth="1"/>
    <col min="14340" max="14340" width="12" style="90" customWidth="1"/>
    <col min="14341" max="14341" width="10.28515625" style="90" customWidth="1"/>
    <col min="14342" max="14343" width="8.85546875" style="90"/>
    <col min="14344" max="14344" width="43" style="90" customWidth="1"/>
    <col min="14345" max="14592" width="8.85546875" style="90"/>
    <col min="14593" max="14593" width="54.85546875" style="90" customWidth="1"/>
    <col min="14594" max="14594" width="12.85546875" style="90" customWidth="1"/>
    <col min="14595" max="14595" width="13.140625" style="90" customWidth="1"/>
    <col min="14596" max="14596" width="12" style="90" customWidth="1"/>
    <col min="14597" max="14597" width="10.28515625" style="90" customWidth="1"/>
    <col min="14598" max="14599" width="8.85546875" style="90"/>
    <col min="14600" max="14600" width="43" style="90" customWidth="1"/>
    <col min="14601" max="14848" width="8.85546875" style="90"/>
    <col min="14849" max="14849" width="54.85546875" style="90" customWidth="1"/>
    <col min="14850" max="14850" width="12.85546875" style="90" customWidth="1"/>
    <col min="14851" max="14851" width="13.140625" style="90" customWidth="1"/>
    <col min="14852" max="14852" width="12" style="90" customWidth="1"/>
    <col min="14853" max="14853" width="10.28515625" style="90" customWidth="1"/>
    <col min="14854" max="14855" width="8.85546875" style="90"/>
    <col min="14856" max="14856" width="43" style="90" customWidth="1"/>
    <col min="14857" max="15104" width="8.85546875" style="90"/>
    <col min="15105" max="15105" width="54.85546875" style="90" customWidth="1"/>
    <col min="15106" max="15106" width="12.85546875" style="90" customWidth="1"/>
    <col min="15107" max="15107" width="13.140625" style="90" customWidth="1"/>
    <col min="15108" max="15108" width="12" style="90" customWidth="1"/>
    <col min="15109" max="15109" width="10.28515625" style="90" customWidth="1"/>
    <col min="15110" max="15111" width="8.85546875" style="90"/>
    <col min="15112" max="15112" width="43" style="90" customWidth="1"/>
    <col min="15113" max="15360" width="8.85546875" style="90"/>
    <col min="15361" max="15361" width="54.85546875" style="90" customWidth="1"/>
    <col min="15362" max="15362" width="12.85546875" style="90" customWidth="1"/>
    <col min="15363" max="15363" width="13.140625" style="90" customWidth="1"/>
    <col min="15364" max="15364" width="12" style="90" customWidth="1"/>
    <col min="15365" max="15365" width="10.28515625" style="90" customWidth="1"/>
    <col min="15366" max="15367" width="8.85546875" style="90"/>
    <col min="15368" max="15368" width="43" style="90" customWidth="1"/>
    <col min="15369" max="15616" width="8.85546875" style="90"/>
    <col min="15617" max="15617" width="54.85546875" style="90" customWidth="1"/>
    <col min="15618" max="15618" width="12.85546875" style="90" customWidth="1"/>
    <col min="15619" max="15619" width="13.140625" style="90" customWidth="1"/>
    <col min="15620" max="15620" width="12" style="90" customWidth="1"/>
    <col min="15621" max="15621" width="10.28515625" style="90" customWidth="1"/>
    <col min="15622" max="15623" width="8.85546875" style="90"/>
    <col min="15624" max="15624" width="43" style="90" customWidth="1"/>
    <col min="15625" max="15872" width="8.85546875" style="90"/>
    <col min="15873" max="15873" width="54.85546875" style="90" customWidth="1"/>
    <col min="15874" max="15874" width="12.85546875" style="90" customWidth="1"/>
    <col min="15875" max="15875" width="13.140625" style="90" customWidth="1"/>
    <col min="15876" max="15876" width="12" style="90" customWidth="1"/>
    <col min="15877" max="15877" width="10.28515625" style="90" customWidth="1"/>
    <col min="15878" max="15879" width="8.85546875" style="90"/>
    <col min="15880" max="15880" width="43" style="90" customWidth="1"/>
    <col min="15881" max="16128" width="8.85546875" style="90"/>
    <col min="16129" max="16129" width="54.85546875" style="90" customWidth="1"/>
    <col min="16130" max="16130" width="12.85546875" style="90" customWidth="1"/>
    <col min="16131" max="16131" width="13.140625" style="90" customWidth="1"/>
    <col min="16132" max="16132" width="12" style="90" customWidth="1"/>
    <col min="16133" max="16133" width="10.28515625" style="90" customWidth="1"/>
    <col min="16134" max="16135" width="8.85546875" style="90"/>
    <col min="16136" max="16136" width="43" style="90" customWidth="1"/>
    <col min="16137" max="16384" width="8.85546875" style="90"/>
  </cols>
  <sheetData>
    <row r="1" spans="1:10" s="73" customFormat="1" ht="27" customHeight="1" x14ac:dyDescent="0.3">
      <c r="A1" s="371" t="s">
        <v>219</v>
      </c>
      <c r="B1" s="371"/>
      <c r="C1" s="371"/>
      <c r="D1" s="371"/>
      <c r="E1" s="371"/>
    </row>
    <row r="2" spans="1:10" s="73" customFormat="1" ht="18" customHeight="1" x14ac:dyDescent="0.3">
      <c r="A2" s="372" t="s">
        <v>57</v>
      </c>
      <c r="B2" s="372"/>
      <c r="C2" s="372"/>
      <c r="D2" s="372"/>
    </row>
    <row r="3" spans="1:10" s="45" customFormat="1" ht="14.25" customHeight="1" x14ac:dyDescent="0.25">
      <c r="A3" s="373" t="s">
        <v>21</v>
      </c>
      <c r="B3" s="373"/>
      <c r="C3" s="373"/>
      <c r="D3" s="373"/>
      <c r="E3" s="373"/>
      <c r="F3" s="230"/>
    </row>
    <row r="4" spans="1:10" s="45" customFormat="1" ht="17.45" customHeight="1" x14ac:dyDescent="0.25">
      <c r="A4" s="365" t="s">
        <v>22</v>
      </c>
      <c r="B4" s="365"/>
      <c r="C4" s="365"/>
      <c r="D4" s="365"/>
      <c r="E4" s="365"/>
      <c r="F4" s="231"/>
    </row>
    <row r="5" spans="1:10" s="73" customFormat="1" ht="15" hidden="1" customHeight="1" x14ac:dyDescent="0.3">
      <c r="A5" s="213"/>
      <c r="B5" s="213"/>
      <c r="C5" s="213"/>
      <c r="D5" s="213"/>
    </row>
    <row r="6" spans="1:10" s="76" customFormat="1" ht="15.75" customHeight="1" x14ac:dyDescent="0.3">
      <c r="A6" s="232" t="s">
        <v>212</v>
      </c>
      <c r="B6" s="232"/>
      <c r="C6" s="74"/>
      <c r="D6" s="368" t="s">
        <v>23</v>
      </c>
      <c r="E6" s="368"/>
    </row>
    <row r="7" spans="1:10" s="76" customFormat="1" ht="21" customHeight="1" x14ac:dyDescent="0.2">
      <c r="A7" s="369" t="s">
        <v>220</v>
      </c>
      <c r="B7" s="361" t="s">
        <v>472</v>
      </c>
      <c r="C7" s="361" t="s">
        <v>473</v>
      </c>
      <c r="D7" s="363" t="s">
        <v>24</v>
      </c>
      <c r="E7" s="363"/>
    </row>
    <row r="8" spans="1:10" s="76" customFormat="1" ht="45" customHeight="1" x14ac:dyDescent="0.2">
      <c r="A8" s="370"/>
      <c r="B8" s="362"/>
      <c r="C8" s="362"/>
      <c r="D8" s="215" t="s">
        <v>2</v>
      </c>
      <c r="E8" s="216" t="s">
        <v>214</v>
      </c>
    </row>
    <row r="9" spans="1:10" s="76" customFormat="1" ht="12" customHeight="1" x14ac:dyDescent="0.2">
      <c r="A9" s="217" t="s">
        <v>20</v>
      </c>
      <c r="B9" s="218" t="s">
        <v>215</v>
      </c>
      <c r="C9" s="218" t="s">
        <v>216</v>
      </c>
      <c r="D9" s="219">
        <v>3</v>
      </c>
      <c r="E9" s="220" t="s">
        <v>217</v>
      </c>
    </row>
    <row r="10" spans="1:10" s="80" customFormat="1" ht="20.25" customHeight="1" x14ac:dyDescent="0.25">
      <c r="A10" s="63" t="s">
        <v>16</v>
      </c>
      <c r="B10" s="240">
        <f>SUM(B12:B30)</f>
        <v>114</v>
      </c>
      <c r="C10" s="240">
        <f>SUM(C12:C30)</f>
        <v>26</v>
      </c>
      <c r="D10" s="241">
        <f>ROUND(C10/B10%,1)</f>
        <v>22.8</v>
      </c>
      <c r="E10" s="242">
        <f>C10-B10</f>
        <v>-88</v>
      </c>
    </row>
    <row r="11" spans="1:10" s="80" customFormat="1" ht="21" customHeight="1" x14ac:dyDescent="0.25">
      <c r="A11" s="68" t="s">
        <v>26</v>
      </c>
      <c r="B11" s="243"/>
      <c r="C11" s="243"/>
      <c r="D11" s="244"/>
      <c r="E11" s="128"/>
    </row>
    <row r="12" spans="1:10" ht="37.5" customHeight="1" x14ac:dyDescent="0.2">
      <c r="A12" s="233" t="s">
        <v>221</v>
      </c>
      <c r="B12" s="234">
        <f>'[10]2'!C12</f>
        <v>0</v>
      </c>
      <c r="C12" s="234">
        <f>[11]Шаблон!$C9</f>
        <v>0</v>
      </c>
      <c r="D12" s="239">
        <f>IF(B12=0,0,C12/B12)*100</f>
        <v>0</v>
      </c>
      <c r="E12" s="108">
        <f t="shared" ref="E12:E30" si="0">C12-B12</f>
        <v>0</v>
      </c>
      <c r="F12" s="235"/>
      <c r="H12" s="91"/>
    </row>
    <row r="13" spans="1:10" ht="36" customHeight="1" x14ac:dyDescent="0.2">
      <c r="A13" s="233" t="s">
        <v>222</v>
      </c>
      <c r="B13" s="234">
        <f>'[10]2'!C13</f>
        <v>0</v>
      </c>
      <c r="C13" s="234">
        <f>[11]Шаблон!$D9</f>
        <v>0</v>
      </c>
      <c r="D13" s="239">
        <f t="shared" ref="D13:D30" si="1">IF(B13=0,0,C13/B13)*100</f>
        <v>0</v>
      </c>
      <c r="E13" s="108">
        <f t="shared" si="0"/>
        <v>0</v>
      </c>
      <c r="F13" s="235"/>
      <c r="H13" s="91"/>
    </row>
    <row r="14" spans="1:10" s="93" customFormat="1" ht="18" customHeight="1" x14ac:dyDescent="0.2">
      <c r="A14" s="233" t="s">
        <v>223</v>
      </c>
      <c r="B14" s="234">
        <f>'[10]2'!C14</f>
        <v>1</v>
      </c>
      <c r="C14" s="234">
        <f>[11]Шаблон!$E9</f>
        <v>0</v>
      </c>
      <c r="D14" s="239">
        <f t="shared" si="1"/>
        <v>0</v>
      </c>
      <c r="E14" s="108">
        <f t="shared" si="0"/>
        <v>-1</v>
      </c>
      <c r="F14" s="235"/>
      <c r="G14" s="90"/>
      <c r="H14" s="91"/>
    </row>
    <row r="15" spans="1:10" ht="40.5" customHeight="1" x14ac:dyDescent="0.2">
      <c r="A15" s="233" t="s">
        <v>224</v>
      </c>
      <c r="B15" s="234">
        <f>'[10]2'!C15</f>
        <v>0</v>
      </c>
      <c r="C15" s="234">
        <f>[11]Шаблон!$F9</f>
        <v>0</v>
      </c>
      <c r="D15" s="239">
        <f t="shared" si="1"/>
        <v>0</v>
      </c>
      <c r="E15" s="108">
        <f t="shared" si="0"/>
        <v>0</v>
      </c>
      <c r="F15" s="235"/>
      <c r="H15" s="91"/>
      <c r="J15" s="98"/>
    </row>
    <row r="16" spans="1:10" ht="42" customHeight="1" x14ac:dyDescent="0.2">
      <c r="A16" s="233" t="s">
        <v>225</v>
      </c>
      <c r="B16" s="234">
        <f>'[10]2'!C16</f>
        <v>0</v>
      </c>
      <c r="C16" s="234">
        <f>[11]Шаблон!$G9</f>
        <v>0</v>
      </c>
      <c r="D16" s="239">
        <f t="shared" si="1"/>
        <v>0</v>
      </c>
      <c r="E16" s="108">
        <f t="shared" si="0"/>
        <v>0</v>
      </c>
      <c r="F16" s="235"/>
      <c r="H16" s="91"/>
    </row>
    <row r="17" spans="1:8" ht="20.25" customHeight="1" x14ac:dyDescent="0.2">
      <c r="A17" s="233" t="s">
        <v>226</v>
      </c>
      <c r="B17" s="234">
        <f>'[10]2'!C17</f>
        <v>9</v>
      </c>
      <c r="C17" s="234">
        <f>[11]Шаблон!$H9</f>
        <v>0</v>
      </c>
      <c r="D17" s="239">
        <f t="shared" si="1"/>
        <v>0</v>
      </c>
      <c r="E17" s="108">
        <f t="shared" si="0"/>
        <v>-9</v>
      </c>
      <c r="F17" s="235"/>
      <c r="H17" s="236"/>
    </row>
    <row r="18" spans="1:8" ht="36" customHeight="1" x14ac:dyDescent="0.2">
      <c r="A18" s="233" t="s">
        <v>227</v>
      </c>
      <c r="B18" s="234">
        <f>'[10]2'!C18</f>
        <v>0</v>
      </c>
      <c r="C18" s="234">
        <f>[11]Шаблон!$I9</f>
        <v>13</v>
      </c>
      <c r="D18" s="239">
        <f t="shared" si="1"/>
        <v>0</v>
      </c>
      <c r="E18" s="108">
        <f t="shared" si="0"/>
        <v>13</v>
      </c>
      <c r="F18" s="235"/>
      <c r="H18" s="91"/>
    </row>
    <row r="19" spans="1:8" ht="37.5" customHeight="1" x14ac:dyDescent="0.2">
      <c r="A19" s="233" t="s">
        <v>228</v>
      </c>
      <c r="B19" s="234">
        <f>'[10]2'!C19</f>
        <v>0</v>
      </c>
      <c r="C19" s="234">
        <f>[11]Шаблон!$J9</f>
        <v>0</v>
      </c>
      <c r="D19" s="239">
        <f t="shared" si="1"/>
        <v>0</v>
      </c>
      <c r="E19" s="108">
        <f t="shared" si="0"/>
        <v>0</v>
      </c>
      <c r="F19" s="235"/>
      <c r="H19" s="91"/>
    </row>
    <row r="20" spans="1:8" ht="36.75" customHeight="1" x14ac:dyDescent="0.2">
      <c r="A20" s="233" t="s">
        <v>229</v>
      </c>
      <c r="B20" s="234">
        <f>'[10]2'!C20</f>
        <v>0</v>
      </c>
      <c r="C20" s="234">
        <f>[11]Шаблон!$K9</f>
        <v>0</v>
      </c>
      <c r="D20" s="239">
        <f t="shared" si="1"/>
        <v>0</v>
      </c>
      <c r="E20" s="108">
        <f t="shared" si="0"/>
        <v>0</v>
      </c>
      <c r="F20" s="235"/>
      <c r="H20" s="91"/>
    </row>
    <row r="21" spans="1:8" ht="23.25" customHeight="1" x14ac:dyDescent="0.2">
      <c r="A21" s="233" t="s">
        <v>230</v>
      </c>
      <c r="B21" s="234">
        <f>'[10]2'!C21</f>
        <v>0</v>
      </c>
      <c r="C21" s="234">
        <f>[11]Шаблон!$L9</f>
        <v>0</v>
      </c>
      <c r="D21" s="239">
        <f t="shared" si="1"/>
        <v>0</v>
      </c>
      <c r="E21" s="108">
        <f t="shared" si="0"/>
        <v>0</v>
      </c>
      <c r="F21" s="235"/>
      <c r="H21" s="91"/>
    </row>
    <row r="22" spans="1:8" ht="22.5" customHeight="1" x14ac:dyDescent="0.2">
      <c r="A22" s="233" t="s">
        <v>231</v>
      </c>
      <c r="B22" s="234">
        <f>'[10]2'!C22</f>
        <v>0</v>
      </c>
      <c r="C22" s="234">
        <f>[11]Шаблон!$M9</f>
        <v>0</v>
      </c>
      <c r="D22" s="239">
        <f t="shared" si="1"/>
        <v>0</v>
      </c>
      <c r="E22" s="108">
        <f t="shared" si="0"/>
        <v>0</v>
      </c>
      <c r="F22" s="235"/>
      <c r="H22" s="91"/>
    </row>
    <row r="23" spans="1:8" ht="22.5" customHeight="1" x14ac:dyDescent="0.2">
      <c r="A23" s="233" t="s">
        <v>232</v>
      </c>
      <c r="B23" s="234">
        <f>'[10]2'!C23</f>
        <v>0</v>
      </c>
      <c r="C23" s="234">
        <f>[11]Шаблон!$N9</f>
        <v>0</v>
      </c>
      <c r="D23" s="239">
        <f t="shared" si="1"/>
        <v>0</v>
      </c>
      <c r="E23" s="108">
        <f t="shared" si="0"/>
        <v>0</v>
      </c>
      <c r="F23" s="235"/>
      <c r="H23" s="91"/>
    </row>
    <row r="24" spans="1:8" ht="33" customHeight="1" x14ac:dyDescent="0.2">
      <c r="A24" s="233" t="s">
        <v>233</v>
      </c>
      <c r="B24" s="234">
        <f>'[10]2'!C24</f>
        <v>0</v>
      </c>
      <c r="C24" s="234">
        <f>[11]Шаблон!$O9</f>
        <v>0</v>
      </c>
      <c r="D24" s="239">
        <f t="shared" si="1"/>
        <v>0</v>
      </c>
      <c r="E24" s="108">
        <f t="shared" si="0"/>
        <v>0</v>
      </c>
      <c r="F24" s="235"/>
      <c r="H24" s="237"/>
    </row>
    <row r="25" spans="1:8" ht="35.25" customHeight="1" x14ac:dyDescent="0.2">
      <c r="A25" s="233" t="s">
        <v>234</v>
      </c>
      <c r="B25" s="234">
        <f>'[10]2'!C25</f>
        <v>0</v>
      </c>
      <c r="C25" s="234">
        <f>[11]Шаблон!$P9</f>
        <v>0</v>
      </c>
      <c r="D25" s="239">
        <f t="shared" si="1"/>
        <v>0</v>
      </c>
      <c r="E25" s="108">
        <f t="shared" si="0"/>
        <v>0</v>
      </c>
      <c r="F25" s="235"/>
      <c r="H25" s="91"/>
    </row>
    <row r="26" spans="1:8" ht="41.25" customHeight="1" x14ac:dyDescent="0.2">
      <c r="A26" s="233" t="s">
        <v>235</v>
      </c>
      <c r="B26" s="234">
        <f>'[10]2'!C26</f>
        <v>104</v>
      </c>
      <c r="C26" s="234">
        <f>[11]Шаблон!$Q9</f>
        <v>13</v>
      </c>
      <c r="D26" s="239">
        <f t="shared" si="1"/>
        <v>12.5</v>
      </c>
      <c r="E26" s="108">
        <f t="shared" si="0"/>
        <v>-91</v>
      </c>
      <c r="F26" s="235"/>
      <c r="H26" s="91"/>
    </row>
    <row r="27" spans="1:8" ht="19.5" customHeight="1" x14ac:dyDescent="0.2">
      <c r="A27" s="233" t="s">
        <v>236</v>
      </c>
      <c r="B27" s="234">
        <f>'[10]2'!C27</f>
        <v>0</v>
      </c>
      <c r="C27" s="234">
        <f>[11]Шаблон!$R9</f>
        <v>0</v>
      </c>
      <c r="D27" s="239">
        <f t="shared" si="1"/>
        <v>0</v>
      </c>
      <c r="E27" s="108">
        <f t="shared" si="0"/>
        <v>0</v>
      </c>
      <c r="F27" s="235"/>
      <c r="H27" s="91"/>
    </row>
    <row r="28" spans="1:8" ht="39" customHeight="1" x14ac:dyDescent="0.2">
      <c r="A28" s="233" t="s">
        <v>237</v>
      </c>
      <c r="B28" s="234">
        <f>'[10]2'!C28</f>
        <v>0</v>
      </c>
      <c r="C28" s="234">
        <f>[11]Шаблон!$S9</f>
        <v>0</v>
      </c>
      <c r="D28" s="239">
        <f t="shared" si="1"/>
        <v>0</v>
      </c>
      <c r="E28" s="108">
        <f t="shared" si="0"/>
        <v>0</v>
      </c>
      <c r="F28" s="235"/>
      <c r="H28" s="91"/>
    </row>
    <row r="29" spans="1:8" ht="35.25" customHeight="1" x14ac:dyDescent="0.2">
      <c r="A29" s="233" t="s">
        <v>238</v>
      </c>
      <c r="B29" s="234">
        <f>'[10]2'!C29</f>
        <v>0</v>
      </c>
      <c r="C29" s="234">
        <f>[11]Шаблон!$T9</f>
        <v>0</v>
      </c>
      <c r="D29" s="239">
        <f t="shared" si="1"/>
        <v>0</v>
      </c>
      <c r="E29" s="108">
        <f t="shared" si="0"/>
        <v>0</v>
      </c>
      <c r="F29" s="235"/>
      <c r="H29" s="91"/>
    </row>
    <row r="30" spans="1:8" ht="22.5" customHeight="1" x14ac:dyDescent="0.2">
      <c r="A30" s="233" t="s">
        <v>239</v>
      </c>
      <c r="B30" s="234">
        <f>'[10]2'!C30</f>
        <v>0</v>
      </c>
      <c r="C30" s="234">
        <f>[11]Шаблон!$U9</f>
        <v>0</v>
      </c>
      <c r="D30" s="239">
        <f t="shared" si="1"/>
        <v>0</v>
      </c>
      <c r="E30" s="108">
        <f t="shared" si="0"/>
        <v>0</v>
      </c>
      <c r="F30" s="235"/>
      <c r="H30" s="91"/>
    </row>
    <row r="31" spans="1:8" ht="15.75" x14ac:dyDescent="0.2">
      <c r="A31" s="94"/>
      <c r="B31" s="94"/>
      <c r="C31" s="94"/>
      <c r="D31" s="94"/>
      <c r="H31" s="91"/>
    </row>
    <row r="32" spans="1:8" x14ac:dyDescent="0.2">
      <c r="A32" s="94"/>
      <c r="B32" s="94"/>
      <c r="C32" s="94"/>
      <c r="D32" s="94"/>
    </row>
  </sheetData>
  <mergeCells count="9">
    <mergeCell ref="A7:A8"/>
    <mergeCell ref="B7:B8"/>
    <mergeCell ref="C7:C8"/>
    <mergeCell ref="D7:E7"/>
    <mergeCell ref="A1:E1"/>
    <mergeCell ref="A2:D2"/>
    <mergeCell ref="A3:E3"/>
    <mergeCell ref="A4:E4"/>
    <mergeCell ref="D6:E6"/>
  </mergeCells>
  <printOptions horizontalCentered="1"/>
  <pageMargins left="0.19685039370078741" right="0" top="0.51181102362204722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zoomScaleSheetLayoutView="90" workbookViewId="0">
      <selection activeCell="H14" sqref="H14"/>
    </sheetView>
  </sheetViews>
  <sheetFormatPr defaultColWidth="9.140625" defaultRowHeight="15.75" x14ac:dyDescent="0.25"/>
  <cols>
    <col min="1" max="1" width="3.140625" style="130" customWidth="1"/>
    <col min="2" max="2" width="42" style="143" customWidth="1"/>
    <col min="3" max="3" width="26" style="131" customWidth="1"/>
    <col min="4" max="4" width="26.42578125" style="131" customWidth="1"/>
    <col min="5" max="16384" width="9.140625" style="131"/>
  </cols>
  <sheetData>
    <row r="1" spans="1:6" ht="31.9" customHeight="1" x14ac:dyDescent="0.25">
      <c r="B1" s="382" t="s">
        <v>315</v>
      </c>
      <c r="C1" s="382"/>
      <c r="D1" s="382"/>
    </row>
    <row r="2" spans="1:6" ht="20.25" customHeight="1" x14ac:dyDescent="0.25">
      <c r="B2" s="382" t="s">
        <v>95</v>
      </c>
      <c r="C2" s="382"/>
      <c r="D2" s="382"/>
    </row>
    <row r="3" spans="1:6" ht="23.25" customHeight="1" x14ac:dyDescent="0.3">
      <c r="B3" s="246" t="s">
        <v>212</v>
      </c>
    </row>
    <row r="4" spans="1:6" s="132" customFormat="1" ht="35.450000000000003" customHeight="1" x14ac:dyDescent="0.25">
      <c r="A4" s="254"/>
      <c r="B4" s="255" t="s">
        <v>96</v>
      </c>
      <c r="C4" s="256" t="s">
        <v>473</v>
      </c>
      <c r="D4" s="257" t="s">
        <v>504</v>
      </c>
    </row>
    <row r="5" spans="1:6" x14ac:dyDescent="0.25">
      <c r="A5" s="133">
        <v>1</v>
      </c>
      <c r="B5" s="134" t="s">
        <v>104</v>
      </c>
      <c r="C5" s="159">
        <v>327</v>
      </c>
      <c r="D5" s="159">
        <v>283</v>
      </c>
      <c r="F5" s="155"/>
    </row>
    <row r="6" spans="1:6" x14ac:dyDescent="0.25">
      <c r="A6" s="133">
        <v>2</v>
      </c>
      <c r="B6" s="134" t="s">
        <v>103</v>
      </c>
      <c r="C6" s="159">
        <v>226</v>
      </c>
      <c r="D6" s="159">
        <v>217</v>
      </c>
      <c r="F6" s="155"/>
    </row>
    <row r="7" spans="1:6" x14ac:dyDescent="0.25">
      <c r="A7" s="133">
        <v>3</v>
      </c>
      <c r="B7" s="134" t="s">
        <v>107</v>
      </c>
      <c r="C7" s="159">
        <v>205</v>
      </c>
      <c r="D7" s="159">
        <v>174</v>
      </c>
      <c r="F7" s="155"/>
    </row>
    <row r="8" spans="1:6" s="137" customFormat="1" x14ac:dyDescent="0.25">
      <c r="A8" s="133">
        <v>4</v>
      </c>
      <c r="B8" s="134" t="s">
        <v>106</v>
      </c>
      <c r="C8" s="159">
        <v>131</v>
      </c>
      <c r="D8" s="159">
        <v>119</v>
      </c>
      <c r="F8" s="155"/>
    </row>
    <row r="9" spans="1:6" s="137" customFormat="1" x14ac:dyDescent="0.25">
      <c r="A9" s="133">
        <v>5</v>
      </c>
      <c r="B9" s="134" t="s">
        <v>147</v>
      </c>
      <c r="C9" s="159">
        <v>122</v>
      </c>
      <c r="D9" s="159">
        <v>105</v>
      </c>
      <c r="F9" s="155"/>
    </row>
    <row r="10" spans="1:6" s="137" customFormat="1" x14ac:dyDescent="0.25">
      <c r="A10" s="133">
        <v>6</v>
      </c>
      <c r="B10" s="134" t="s">
        <v>109</v>
      </c>
      <c r="C10" s="159">
        <v>120</v>
      </c>
      <c r="D10" s="159">
        <v>97</v>
      </c>
      <c r="F10" s="155"/>
    </row>
    <row r="11" spans="1:6" s="137" customFormat="1" x14ac:dyDescent="0.25">
      <c r="A11" s="133">
        <v>7</v>
      </c>
      <c r="B11" s="134" t="s">
        <v>111</v>
      </c>
      <c r="C11" s="159">
        <v>98</v>
      </c>
      <c r="D11" s="159">
        <v>85</v>
      </c>
      <c r="F11" s="155"/>
    </row>
    <row r="12" spans="1:6" s="137" customFormat="1" x14ac:dyDescent="0.25">
      <c r="A12" s="133">
        <v>8</v>
      </c>
      <c r="B12" s="134" t="s">
        <v>110</v>
      </c>
      <c r="C12" s="159">
        <v>91</v>
      </c>
      <c r="D12" s="159">
        <v>70</v>
      </c>
      <c r="F12" s="155"/>
    </row>
    <row r="13" spans="1:6" s="137" customFormat="1" ht="31.5" x14ac:dyDescent="0.25">
      <c r="A13" s="133">
        <v>9</v>
      </c>
      <c r="B13" s="134" t="s">
        <v>377</v>
      </c>
      <c r="C13" s="159">
        <v>78</v>
      </c>
      <c r="D13" s="159">
        <v>69</v>
      </c>
      <c r="F13" s="155"/>
    </row>
    <row r="14" spans="1:6" s="137" customFormat="1" x14ac:dyDescent="0.25">
      <c r="A14" s="133">
        <v>10</v>
      </c>
      <c r="B14" s="134" t="s">
        <v>119</v>
      </c>
      <c r="C14" s="159">
        <v>59</v>
      </c>
      <c r="D14" s="159">
        <v>48</v>
      </c>
      <c r="F14" s="155"/>
    </row>
    <row r="15" spans="1:6" s="137" customFormat="1" x14ac:dyDescent="0.25">
      <c r="A15" s="133">
        <v>11</v>
      </c>
      <c r="B15" s="134" t="s">
        <v>184</v>
      </c>
      <c r="C15" s="159">
        <v>55</v>
      </c>
      <c r="D15" s="159">
        <v>51</v>
      </c>
      <c r="F15" s="155"/>
    </row>
    <row r="16" spans="1:6" s="137" customFormat="1" x14ac:dyDescent="0.25">
      <c r="A16" s="133">
        <v>12</v>
      </c>
      <c r="B16" s="134" t="s">
        <v>113</v>
      </c>
      <c r="C16" s="159">
        <v>52</v>
      </c>
      <c r="D16" s="159">
        <v>37</v>
      </c>
      <c r="F16" s="155"/>
    </row>
    <row r="17" spans="1:6" s="137" customFormat="1" ht="21.75" customHeight="1" x14ac:dyDescent="0.25">
      <c r="A17" s="133">
        <v>13</v>
      </c>
      <c r="B17" s="134" t="s">
        <v>172</v>
      </c>
      <c r="C17" s="159">
        <v>51</v>
      </c>
      <c r="D17" s="159">
        <v>46</v>
      </c>
      <c r="F17" s="155"/>
    </row>
    <row r="18" spans="1:6" s="137" customFormat="1" ht="31.5" x14ac:dyDescent="0.25">
      <c r="A18" s="133">
        <v>14</v>
      </c>
      <c r="B18" s="134" t="s">
        <v>126</v>
      </c>
      <c r="C18" s="159">
        <v>50</v>
      </c>
      <c r="D18" s="159">
        <v>42</v>
      </c>
      <c r="F18" s="155"/>
    </row>
    <row r="19" spans="1:6" s="137" customFormat="1" ht="15.75" customHeight="1" x14ac:dyDescent="0.25">
      <c r="A19" s="133">
        <v>15</v>
      </c>
      <c r="B19" s="134" t="s">
        <v>116</v>
      </c>
      <c r="C19" s="159">
        <v>46</v>
      </c>
      <c r="D19" s="159">
        <v>38</v>
      </c>
      <c r="F19" s="155"/>
    </row>
    <row r="20" spans="1:6" s="137" customFormat="1" x14ac:dyDescent="0.25">
      <c r="A20" s="133">
        <v>16</v>
      </c>
      <c r="B20" s="134" t="s">
        <v>142</v>
      </c>
      <c r="C20" s="159">
        <v>40</v>
      </c>
      <c r="D20" s="159">
        <v>39</v>
      </c>
      <c r="F20" s="155"/>
    </row>
    <row r="21" spans="1:6" s="137" customFormat="1" x14ac:dyDescent="0.25">
      <c r="A21" s="133">
        <v>17</v>
      </c>
      <c r="B21" s="134" t="s">
        <v>123</v>
      </c>
      <c r="C21" s="159">
        <v>39</v>
      </c>
      <c r="D21" s="159">
        <v>34</v>
      </c>
      <c r="F21" s="155"/>
    </row>
    <row r="22" spans="1:6" s="137" customFormat="1" ht="20.25" customHeight="1" x14ac:dyDescent="0.25">
      <c r="A22" s="133">
        <v>18</v>
      </c>
      <c r="B22" s="134" t="s">
        <v>125</v>
      </c>
      <c r="C22" s="159">
        <v>38</v>
      </c>
      <c r="D22" s="159">
        <v>32</v>
      </c>
      <c r="F22" s="155"/>
    </row>
    <row r="23" spans="1:6" s="137" customFormat="1" ht="35.25" customHeight="1" x14ac:dyDescent="0.25">
      <c r="A23" s="133">
        <v>19</v>
      </c>
      <c r="B23" s="134" t="s">
        <v>120</v>
      </c>
      <c r="C23" s="159">
        <v>37</v>
      </c>
      <c r="D23" s="159">
        <v>31</v>
      </c>
      <c r="F23" s="155"/>
    </row>
    <row r="24" spans="1:6" s="137" customFormat="1" x14ac:dyDescent="0.25">
      <c r="A24" s="133">
        <v>20</v>
      </c>
      <c r="B24" s="134" t="s">
        <v>145</v>
      </c>
      <c r="C24" s="159">
        <v>35</v>
      </c>
      <c r="D24" s="159">
        <v>31</v>
      </c>
      <c r="F24" s="155"/>
    </row>
    <row r="25" spans="1:6" s="137" customFormat="1" ht="15.75" customHeight="1" x14ac:dyDescent="0.25">
      <c r="A25" s="133">
        <v>21</v>
      </c>
      <c r="B25" s="134" t="s">
        <v>131</v>
      </c>
      <c r="C25" s="159">
        <v>35</v>
      </c>
      <c r="D25" s="159">
        <v>31</v>
      </c>
      <c r="F25" s="155"/>
    </row>
    <row r="26" spans="1:6" s="137" customFormat="1" ht="15" customHeight="1" x14ac:dyDescent="0.25">
      <c r="A26" s="133">
        <v>22</v>
      </c>
      <c r="B26" s="134" t="s">
        <v>252</v>
      </c>
      <c r="C26" s="159">
        <v>34</v>
      </c>
      <c r="D26" s="159">
        <v>33</v>
      </c>
      <c r="F26" s="155"/>
    </row>
    <row r="27" spans="1:6" s="137" customFormat="1" ht="14.25" customHeight="1" x14ac:dyDescent="0.25">
      <c r="A27" s="133">
        <v>23</v>
      </c>
      <c r="B27" s="134" t="s">
        <v>132</v>
      </c>
      <c r="C27" s="159">
        <v>34</v>
      </c>
      <c r="D27" s="159">
        <v>25</v>
      </c>
      <c r="F27" s="155"/>
    </row>
    <row r="28" spans="1:6" s="137" customFormat="1" ht="20.25" customHeight="1" x14ac:dyDescent="0.25">
      <c r="A28" s="133">
        <v>24</v>
      </c>
      <c r="B28" s="134" t="s">
        <v>197</v>
      </c>
      <c r="C28" s="159">
        <v>32</v>
      </c>
      <c r="D28" s="159">
        <v>30</v>
      </c>
      <c r="F28" s="155"/>
    </row>
    <row r="29" spans="1:6" s="137" customFormat="1" ht="15" customHeight="1" x14ac:dyDescent="0.25">
      <c r="A29" s="133">
        <v>25</v>
      </c>
      <c r="B29" s="134" t="s">
        <v>133</v>
      </c>
      <c r="C29" s="159">
        <v>31</v>
      </c>
      <c r="D29" s="159">
        <v>26</v>
      </c>
      <c r="F29" s="155"/>
    </row>
    <row r="30" spans="1:6" s="137" customFormat="1" ht="32.25" customHeight="1" x14ac:dyDescent="0.25">
      <c r="A30" s="133">
        <v>26</v>
      </c>
      <c r="B30" s="134" t="s">
        <v>363</v>
      </c>
      <c r="C30" s="159">
        <v>31</v>
      </c>
      <c r="D30" s="159">
        <v>28</v>
      </c>
      <c r="F30" s="155"/>
    </row>
    <row r="31" spans="1:6" s="137" customFormat="1" ht="18.75" customHeight="1" x14ac:dyDescent="0.25">
      <c r="A31" s="133">
        <v>27</v>
      </c>
      <c r="B31" s="134" t="s">
        <v>150</v>
      </c>
      <c r="C31" s="159">
        <v>30</v>
      </c>
      <c r="D31" s="159">
        <v>22</v>
      </c>
      <c r="F31" s="155"/>
    </row>
    <row r="32" spans="1:6" s="137" customFormat="1" x14ac:dyDescent="0.25">
      <c r="A32" s="133">
        <v>28</v>
      </c>
      <c r="B32" s="134" t="s">
        <v>203</v>
      </c>
      <c r="C32" s="159">
        <v>30</v>
      </c>
      <c r="D32" s="159">
        <v>27</v>
      </c>
      <c r="F32" s="155"/>
    </row>
    <row r="33" spans="1:6" s="137" customFormat="1" ht="15.75" customHeight="1" x14ac:dyDescent="0.25">
      <c r="A33" s="133">
        <v>29</v>
      </c>
      <c r="B33" s="134" t="s">
        <v>181</v>
      </c>
      <c r="C33" s="159">
        <v>29</v>
      </c>
      <c r="D33" s="159">
        <v>27</v>
      </c>
      <c r="F33" s="155"/>
    </row>
    <row r="34" spans="1:6" s="137" customFormat="1" ht="17.25" customHeight="1" x14ac:dyDescent="0.25">
      <c r="A34" s="133">
        <v>30</v>
      </c>
      <c r="B34" s="134" t="s">
        <v>183</v>
      </c>
      <c r="C34" s="159">
        <v>29</v>
      </c>
      <c r="D34" s="159">
        <v>27</v>
      </c>
      <c r="F34" s="155"/>
    </row>
    <row r="35" spans="1:6" s="137" customFormat="1" x14ac:dyDescent="0.25">
      <c r="A35" s="133">
        <v>31</v>
      </c>
      <c r="B35" s="138" t="s">
        <v>118</v>
      </c>
      <c r="C35" s="159">
        <v>27</v>
      </c>
      <c r="D35" s="159">
        <v>24</v>
      </c>
      <c r="F35" s="155"/>
    </row>
    <row r="36" spans="1:6" s="137" customFormat="1" x14ac:dyDescent="0.25">
      <c r="A36" s="133">
        <v>32</v>
      </c>
      <c r="B36" s="134" t="s">
        <v>134</v>
      </c>
      <c r="C36" s="159">
        <v>27</v>
      </c>
      <c r="D36" s="159">
        <v>24</v>
      </c>
      <c r="F36" s="155"/>
    </row>
    <row r="37" spans="1:6" s="137" customFormat="1" x14ac:dyDescent="0.25">
      <c r="A37" s="133">
        <v>33</v>
      </c>
      <c r="B37" s="134" t="s">
        <v>141</v>
      </c>
      <c r="C37" s="159">
        <v>24</v>
      </c>
      <c r="D37" s="159">
        <v>19</v>
      </c>
      <c r="F37" s="155"/>
    </row>
    <row r="38" spans="1:6" s="137" customFormat="1" x14ac:dyDescent="0.25">
      <c r="A38" s="133">
        <v>34</v>
      </c>
      <c r="B38" s="134" t="s">
        <v>143</v>
      </c>
      <c r="C38" s="159">
        <v>24</v>
      </c>
      <c r="D38" s="159">
        <v>18</v>
      </c>
      <c r="F38" s="155"/>
    </row>
    <row r="39" spans="1:6" s="137" customFormat="1" x14ac:dyDescent="0.25">
      <c r="A39" s="133">
        <v>35</v>
      </c>
      <c r="B39" s="134" t="s">
        <v>144</v>
      </c>
      <c r="C39" s="159">
        <v>24</v>
      </c>
      <c r="D39" s="159">
        <v>21</v>
      </c>
      <c r="F39" s="155"/>
    </row>
    <row r="40" spans="1:6" s="137" customFormat="1" x14ac:dyDescent="0.25">
      <c r="A40" s="133">
        <v>36</v>
      </c>
      <c r="B40" s="134" t="s">
        <v>167</v>
      </c>
      <c r="C40" s="159">
        <v>24</v>
      </c>
      <c r="D40" s="159">
        <v>19</v>
      </c>
      <c r="F40" s="155"/>
    </row>
    <row r="41" spans="1:6" x14ac:dyDescent="0.25">
      <c r="A41" s="133">
        <v>37</v>
      </c>
      <c r="B41" s="139" t="s">
        <v>387</v>
      </c>
      <c r="C41" s="140">
        <v>23</v>
      </c>
      <c r="D41" s="140">
        <v>22</v>
      </c>
      <c r="F41" s="155"/>
    </row>
    <row r="42" spans="1:6" x14ac:dyDescent="0.25">
      <c r="A42" s="133">
        <v>38</v>
      </c>
      <c r="B42" s="141" t="s">
        <v>358</v>
      </c>
      <c r="C42" s="140">
        <v>23</v>
      </c>
      <c r="D42" s="140">
        <v>23</v>
      </c>
      <c r="F42" s="155"/>
    </row>
    <row r="43" spans="1:6" x14ac:dyDescent="0.25">
      <c r="A43" s="133">
        <v>39</v>
      </c>
      <c r="B43" s="134" t="s">
        <v>112</v>
      </c>
      <c r="C43" s="140">
        <v>21</v>
      </c>
      <c r="D43" s="140">
        <v>18</v>
      </c>
      <c r="F43" s="155"/>
    </row>
    <row r="44" spans="1:6" ht="31.5" x14ac:dyDescent="0.25">
      <c r="A44" s="133">
        <v>40</v>
      </c>
      <c r="B44" s="134" t="s">
        <v>198</v>
      </c>
      <c r="C44" s="140">
        <v>21</v>
      </c>
      <c r="D44" s="140">
        <v>20</v>
      </c>
      <c r="F44" s="155"/>
    </row>
    <row r="45" spans="1:6" x14ac:dyDescent="0.25">
      <c r="A45" s="133">
        <v>41</v>
      </c>
      <c r="B45" s="134" t="s">
        <v>127</v>
      </c>
      <c r="C45" s="140">
        <v>20</v>
      </c>
      <c r="D45" s="140">
        <v>17</v>
      </c>
      <c r="F45" s="155"/>
    </row>
    <row r="46" spans="1:6" x14ac:dyDescent="0.25">
      <c r="A46" s="133">
        <v>42</v>
      </c>
      <c r="B46" s="134" t="s">
        <v>255</v>
      </c>
      <c r="C46" s="140">
        <v>20</v>
      </c>
      <c r="D46" s="140">
        <v>20</v>
      </c>
      <c r="F46" s="155"/>
    </row>
    <row r="47" spans="1:6" ht="31.5" x14ac:dyDescent="0.25">
      <c r="A47" s="133">
        <v>43</v>
      </c>
      <c r="B47" s="142" t="s">
        <v>445</v>
      </c>
      <c r="C47" s="140">
        <v>20</v>
      </c>
      <c r="D47" s="140">
        <v>20</v>
      </c>
      <c r="F47" s="155"/>
    </row>
    <row r="48" spans="1:6" ht="31.5" x14ac:dyDescent="0.25">
      <c r="A48" s="133">
        <v>44</v>
      </c>
      <c r="B48" s="142" t="s">
        <v>159</v>
      </c>
      <c r="C48" s="140">
        <v>19</v>
      </c>
      <c r="D48" s="140">
        <v>16</v>
      </c>
      <c r="F48" s="155"/>
    </row>
    <row r="49" spans="1:6" x14ac:dyDescent="0.25">
      <c r="A49" s="133">
        <v>45</v>
      </c>
      <c r="B49" s="142" t="s">
        <v>137</v>
      </c>
      <c r="C49" s="140">
        <v>17</v>
      </c>
      <c r="D49" s="140">
        <v>14</v>
      </c>
      <c r="F49" s="155"/>
    </row>
    <row r="50" spans="1:6" ht="15.75" customHeight="1" x14ac:dyDescent="0.25">
      <c r="A50" s="133">
        <v>46</v>
      </c>
      <c r="B50" s="142" t="s">
        <v>169</v>
      </c>
      <c r="C50" s="140">
        <v>17</v>
      </c>
      <c r="D50" s="140">
        <v>14</v>
      </c>
      <c r="F50" s="155"/>
    </row>
    <row r="51" spans="1:6" ht="17.25" customHeight="1" x14ac:dyDescent="0.25">
      <c r="A51" s="133">
        <v>47</v>
      </c>
      <c r="B51" s="142" t="s">
        <v>173</v>
      </c>
      <c r="C51" s="140">
        <v>17</v>
      </c>
      <c r="D51" s="140">
        <v>15</v>
      </c>
      <c r="F51" s="155"/>
    </row>
    <row r="52" spans="1:6" x14ac:dyDescent="0.25">
      <c r="A52" s="133">
        <v>48</v>
      </c>
      <c r="B52" s="142" t="s">
        <v>129</v>
      </c>
      <c r="C52" s="140">
        <v>17</v>
      </c>
      <c r="D52" s="140">
        <v>15</v>
      </c>
      <c r="F52" s="155"/>
    </row>
    <row r="53" spans="1:6" x14ac:dyDescent="0.25">
      <c r="A53" s="133">
        <v>49</v>
      </c>
      <c r="B53" s="142" t="s">
        <v>168</v>
      </c>
      <c r="C53" s="140">
        <v>17</v>
      </c>
      <c r="D53" s="140">
        <v>15</v>
      </c>
      <c r="F53" s="155"/>
    </row>
    <row r="54" spans="1:6" ht="31.5" x14ac:dyDescent="0.25">
      <c r="A54" s="133">
        <v>50</v>
      </c>
      <c r="B54" s="141" t="s">
        <v>250</v>
      </c>
      <c r="C54" s="140">
        <v>16</v>
      </c>
      <c r="D54" s="140">
        <v>15</v>
      </c>
      <c r="F54" s="155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E11" sqref="E11"/>
    </sheetView>
  </sheetViews>
  <sheetFormatPr defaultColWidth="8.85546875" defaultRowHeight="12.75" x14ac:dyDescent="0.2"/>
  <cols>
    <col min="1" max="1" width="43.28515625" style="147" customWidth="1"/>
    <col min="2" max="2" width="18.140625" style="157" customWidth="1"/>
    <col min="3" max="3" width="17.140625" style="157" customWidth="1"/>
    <col min="4" max="4" width="8.85546875" style="147"/>
    <col min="5" max="5" width="64" style="147" customWidth="1"/>
    <col min="6" max="16384" width="8.85546875" style="147"/>
  </cols>
  <sheetData>
    <row r="1" spans="1:9" s="145" customFormat="1" ht="44.25" customHeight="1" x14ac:dyDescent="0.3">
      <c r="A1" s="382" t="s">
        <v>316</v>
      </c>
      <c r="B1" s="382"/>
      <c r="C1" s="382"/>
    </row>
    <row r="2" spans="1:9" s="145" customFormat="1" ht="20.25" x14ac:dyDescent="0.3">
      <c r="A2" s="390" t="s">
        <v>148</v>
      </c>
      <c r="B2" s="390"/>
      <c r="C2" s="390"/>
    </row>
    <row r="3" spans="1:9" ht="18.75" x14ac:dyDescent="0.3">
      <c r="A3" s="246" t="s">
        <v>212</v>
      </c>
    </row>
    <row r="4" spans="1:9" s="132" customFormat="1" ht="35.450000000000003" customHeight="1" x14ac:dyDescent="0.25">
      <c r="A4" s="255" t="s">
        <v>96</v>
      </c>
      <c r="B4" s="325" t="s">
        <v>473</v>
      </c>
      <c r="C4" s="326" t="s">
        <v>504</v>
      </c>
    </row>
    <row r="5" spans="1:9" ht="38.450000000000003" customHeight="1" x14ac:dyDescent="0.2">
      <c r="A5" s="416" t="s">
        <v>149</v>
      </c>
      <c r="B5" s="416"/>
      <c r="C5" s="416"/>
      <c r="I5" s="150"/>
    </row>
    <row r="6" spans="1:9" ht="18.75" customHeight="1" x14ac:dyDescent="0.2">
      <c r="A6" s="151" t="s">
        <v>150</v>
      </c>
      <c r="B6" s="192">
        <v>30</v>
      </c>
      <c r="C6" s="192">
        <v>22</v>
      </c>
      <c r="D6" s="195"/>
      <c r="I6" s="150"/>
    </row>
    <row r="7" spans="1:9" ht="18.75" customHeight="1" x14ac:dyDescent="0.2">
      <c r="A7" s="152" t="s">
        <v>127</v>
      </c>
      <c r="B7" s="159">
        <v>20</v>
      </c>
      <c r="C7" s="159">
        <v>17</v>
      </c>
    </row>
    <row r="8" spans="1:9" ht="18.75" customHeight="1" x14ac:dyDescent="0.2">
      <c r="A8" s="152" t="s">
        <v>151</v>
      </c>
      <c r="B8" s="159">
        <v>15</v>
      </c>
      <c r="C8" s="159">
        <v>12</v>
      </c>
      <c r="D8" s="195"/>
    </row>
    <row r="9" spans="1:9" ht="18.75" customHeight="1" x14ac:dyDescent="0.2">
      <c r="A9" s="152" t="s">
        <v>156</v>
      </c>
      <c r="B9" s="159">
        <v>15</v>
      </c>
      <c r="C9" s="159">
        <v>12</v>
      </c>
    </row>
    <row r="10" spans="1:9" ht="18" customHeight="1" x14ac:dyDescent="0.2">
      <c r="A10" s="152" t="s">
        <v>196</v>
      </c>
      <c r="B10" s="159">
        <v>14</v>
      </c>
      <c r="C10" s="159">
        <v>12</v>
      </c>
      <c r="D10" s="195"/>
    </row>
    <row r="11" spans="1:9" ht="21" customHeight="1" x14ac:dyDescent="0.2">
      <c r="A11" s="152" t="s">
        <v>153</v>
      </c>
      <c r="B11" s="159">
        <v>10</v>
      </c>
      <c r="C11" s="159">
        <v>8</v>
      </c>
    </row>
    <row r="12" spans="1:9" ht="21.75" customHeight="1" x14ac:dyDescent="0.2">
      <c r="A12" s="152" t="s">
        <v>390</v>
      </c>
      <c r="B12" s="159">
        <v>10</v>
      </c>
      <c r="C12" s="159">
        <v>7</v>
      </c>
      <c r="D12" s="195"/>
    </row>
    <row r="13" spans="1:9" ht="30" customHeight="1" x14ac:dyDescent="0.2">
      <c r="A13" s="153" t="s">
        <v>155</v>
      </c>
      <c r="B13" s="159">
        <v>7</v>
      </c>
      <c r="C13" s="159">
        <v>6</v>
      </c>
    </row>
    <row r="14" spans="1:9" ht="15.75" customHeight="1" x14ac:dyDescent="0.2">
      <c r="A14" s="153" t="s">
        <v>406</v>
      </c>
      <c r="B14" s="159">
        <v>6</v>
      </c>
      <c r="C14" s="159">
        <v>6</v>
      </c>
      <c r="D14" s="195"/>
    </row>
    <row r="15" spans="1:9" ht="21" customHeight="1" x14ac:dyDescent="0.2">
      <c r="A15" s="153" t="s">
        <v>372</v>
      </c>
      <c r="B15" s="159">
        <v>6</v>
      </c>
      <c r="C15" s="159">
        <v>5</v>
      </c>
    </row>
    <row r="16" spans="1:9" ht="20.25" customHeight="1" x14ac:dyDescent="0.2">
      <c r="A16" s="153" t="s">
        <v>154</v>
      </c>
      <c r="B16" s="159">
        <v>5</v>
      </c>
      <c r="C16" s="159">
        <v>4</v>
      </c>
      <c r="D16" s="195"/>
    </row>
    <row r="17" spans="1:4" ht="16.5" customHeight="1" x14ac:dyDescent="0.2">
      <c r="A17" s="151" t="s">
        <v>342</v>
      </c>
      <c r="B17" s="159">
        <v>5</v>
      </c>
      <c r="C17" s="159">
        <v>4</v>
      </c>
    </row>
    <row r="18" spans="1:4" ht="19.5" customHeight="1" x14ac:dyDescent="0.2">
      <c r="A18" s="152" t="s">
        <v>482</v>
      </c>
      <c r="B18" s="159">
        <v>5</v>
      </c>
      <c r="C18" s="159">
        <v>4</v>
      </c>
      <c r="D18" s="195"/>
    </row>
    <row r="19" spans="1:4" ht="15.75" customHeight="1" x14ac:dyDescent="0.2">
      <c r="A19" s="152" t="s">
        <v>518</v>
      </c>
      <c r="B19" s="159">
        <v>5</v>
      </c>
      <c r="C19" s="159">
        <v>5</v>
      </c>
    </row>
    <row r="20" spans="1:4" ht="20.25" customHeight="1" x14ac:dyDescent="0.2">
      <c r="A20" s="152" t="s">
        <v>152</v>
      </c>
      <c r="B20" s="159">
        <v>4</v>
      </c>
      <c r="C20" s="159">
        <v>3</v>
      </c>
      <c r="D20" s="195"/>
    </row>
    <row r="21" spans="1:4" ht="38.450000000000003" customHeight="1" x14ac:dyDescent="0.2">
      <c r="A21" s="416" t="s">
        <v>49</v>
      </c>
      <c r="B21" s="416"/>
      <c r="C21" s="416"/>
    </row>
    <row r="22" spans="1:4" ht="31.5" x14ac:dyDescent="0.2">
      <c r="A22" s="152" t="s">
        <v>126</v>
      </c>
      <c r="B22" s="159">
        <v>50</v>
      </c>
      <c r="C22" s="159">
        <v>42</v>
      </c>
      <c r="D22" s="195"/>
    </row>
    <row r="23" spans="1:4" ht="21" customHeight="1" x14ac:dyDescent="0.2">
      <c r="A23" s="152" t="s">
        <v>120</v>
      </c>
      <c r="B23" s="159">
        <v>37</v>
      </c>
      <c r="C23" s="159">
        <v>31</v>
      </c>
    </row>
    <row r="24" spans="1:4" ht="21.75" customHeight="1" x14ac:dyDescent="0.2">
      <c r="A24" s="152" t="s">
        <v>143</v>
      </c>
      <c r="B24" s="159">
        <v>24</v>
      </c>
      <c r="C24" s="159">
        <v>18</v>
      </c>
      <c r="D24" s="195"/>
    </row>
    <row r="25" spans="1:4" ht="21" customHeight="1" x14ac:dyDescent="0.2">
      <c r="A25" s="152" t="s">
        <v>358</v>
      </c>
      <c r="B25" s="159">
        <v>23</v>
      </c>
      <c r="C25" s="159">
        <v>23</v>
      </c>
    </row>
    <row r="26" spans="1:4" ht="31.5" x14ac:dyDescent="0.2">
      <c r="A26" s="152" t="s">
        <v>159</v>
      </c>
      <c r="B26" s="159">
        <v>19</v>
      </c>
      <c r="C26" s="159">
        <v>16</v>
      </c>
      <c r="D26" s="195"/>
    </row>
    <row r="27" spans="1:4" ht="15.75" x14ac:dyDescent="0.2">
      <c r="A27" s="152" t="s">
        <v>146</v>
      </c>
      <c r="B27" s="159">
        <v>10</v>
      </c>
      <c r="C27" s="159">
        <v>8</v>
      </c>
    </row>
    <row r="28" spans="1:4" ht="15.75" x14ac:dyDescent="0.2">
      <c r="A28" s="152" t="s">
        <v>253</v>
      </c>
      <c r="B28" s="159">
        <v>10</v>
      </c>
      <c r="C28" s="159">
        <v>8</v>
      </c>
      <c r="D28" s="195"/>
    </row>
    <row r="29" spans="1:4" ht="15.75" x14ac:dyDescent="0.2">
      <c r="A29" s="152" t="s">
        <v>359</v>
      </c>
      <c r="B29" s="159">
        <v>8</v>
      </c>
      <c r="C29" s="159">
        <v>6</v>
      </c>
    </row>
    <row r="30" spans="1:4" ht="15.75" x14ac:dyDescent="0.2">
      <c r="A30" s="152" t="s">
        <v>455</v>
      </c>
      <c r="B30" s="159">
        <v>7</v>
      </c>
      <c r="C30" s="159">
        <v>6</v>
      </c>
      <c r="D30" s="195"/>
    </row>
    <row r="31" spans="1:4" ht="15.75" x14ac:dyDescent="0.2">
      <c r="A31" s="152" t="s">
        <v>161</v>
      </c>
      <c r="B31" s="159">
        <v>6</v>
      </c>
      <c r="C31" s="159">
        <v>6</v>
      </c>
    </row>
    <row r="32" spans="1:4" ht="15.75" x14ac:dyDescent="0.2">
      <c r="A32" s="152" t="s">
        <v>451</v>
      </c>
      <c r="B32" s="159">
        <v>6</v>
      </c>
      <c r="C32" s="159">
        <v>5</v>
      </c>
      <c r="D32" s="195"/>
    </row>
    <row r="33" spans="1:4" ht="15.75" x14ac:dyDescent="0.2">
      <c r="A33" s="152" t="s">
        <v>443</v>
      </c>
      <c r="B33" s="159">
        <v>6</v>
      </c>
      <c r="C33" s="159">
        <v>4</v>
      </c>
    </row>
    <row r="34" spans="1:4" ht="15.75" x14ac:dyDescent="0.2">
      <c r="A34" s="152" t="s">
        <v>397</v>
      </c>
      <c r="B34" s="159">
        <v>6</v>
      </c>
      <c r="C34" s="159">
        <v>6</v>
      </c>
      <c r="D34" s="195"/>
    </row>
    <row r="35" spans="1:4" ht="15.75" x14ac:dyDescent="0.2">
      <c r="A35" s="152" t="s">
        <v>157</v>
      </c>
      <c r="B35" s="159">
        <v>5</v>
      </c>
      <c r="C35" s="159">
        <v>4</v>
      </c>
    </row>
    <row r="36" spans="1:4" ht="15.75" x14ac:dyDescent="0.2">
      <c r="A36" s="152" t="s">
        <v>519</v>
      </c>
      <c r="B36" s="159">
        <v>5</v>
      </c>
      <c r="C36" s="159">
        <v>5</v>
      </c>
      <c r="D36" s="195"/>
    </row>
    <row r="37" spans="1:4" ht="38.450000000000003" customHeight="1" x14ac:dyDescent="0.2">
      <c r="A37" s="416" t="s">
        <v>50</v>
      </c>
      <c r="B37" s="416"/>
      <c r="C37" s="416"/>
    </row>
    <row r="38" spans="1:4" ht="16.5" customHeight="1" x14ac:dyDescent="0.2">
      <c r="A38" s="153" t="s">
        <v>109</v>
      </c>
      <c r="B38" s="159">
        <v>120</v>
      </c>
      <c r="C38" s="159">
        <v>97</v>
      </c>
      <c r="D38" s="195"/>
    </row>
    <row r="39" spans="1:4" ht="19.5" customHeight="1" x14ac:dyDescent="0.2">
      <c r="A39" s="153" t="s">
        <v>119</v>
      </c>
      <c r="B39" s="159">
        <v>59</v>
      </c>
      <c r="C39" s="159">
        <v>48</v>
      </c>
    </row>
    <row r="40" spans="1:4" ht="21.75" customHeight="1" x14ac:dyDescent="0.2">
      <c r="A40" s="153" t="s">
        <v>381</v>
      </c>
      <c r="B40" s="159">
        <v>46</v>
      </c>
      <c r="C40" s="159">
        <v>38</v>
      </c>
      <c r="D40" s="195"/>
    </row>
    <row r="41" spans="1:4" ht="21.75" customHeight="1" x14ac:dyDescent="0.2">
      <c r="A41" s="153" t="s">
        <v>252</v>
      </c>
      <c r="B41" s="159">
        <v>34</v>
      </c>
      <c r="C41" s="159">
        <v>33</v>
      </c>
    </row>
    <row r="42" spans="1:4" ht="21.75" customHeight="1" x14ac:dyDescent="0.2">
      <c r="A42" s="153" t="s">
        <v>132</v>
      </c>
      <c r="B42" s="159">
        <v>34</v>
      </c>
      <c r="C42" s="159">
        <v>25</v>
      </c>
      <c r="D42" s="195"/>
    </row>
    <row r="43" spans="1:4" ht="21.75" customHeight="1" x14ac:dyDescent="0.2">
      <c r="A43" s="153" t="s">
        <v>202</v>
      </c>
      <c r="B43" s="159">
        <v>16</v>
      </c>
      <c r="C43" s="159">
        <v>13</v>
      </c>
    </row>
    <row r="44" spans="1:4" ht="21.75" customHeight="1" x14ac:dyDescent="0.2">
      <c r="A44" s="153" t="s">
        <v>462</v>
      </c>
      <c r="B44" s="159">
        <v>14</v>
      </c>
      <c r="C44" s="159">
        <v>12</v>
      </c>
      <c r="D44" s="195"/>
    </row>
    <row r="45" spans="1:4" ht="21.75" customHeight="1" x14ac:dyDescent="0.2">
      <c r="A45" s="153" t="s">
        <v>374</v>
      </c>
      <c r="B45" s="159">
        <v>8</v>
      </c>
      <c r="C45" s="159">
        <v>5</v>
      </c>
    </row>
    <row r="46" spans="1:4" ht="21.75" customHeight="1" x14ac:dyDescent="0.2">
      <c r="A46" s="153" t="s">
        <v>164</v>
      </c>
      <c r="B46" s="159">
        <v>6</v>
      </c>
      <c r="C46" s="159">
        <v>6</v>
      </c>
      <c r="D46" s="195"/>
    </row>
    <row r="47" spans="1:4" ht="21.75" customHeight="1" x14ac:dyDescent="0.2">
      <c r="A47" s="153" t="s">
        <v>444</v>
      </c>
      <c r="B47" s="159">
        <v>6</v>
      </c>
      <c r="C47" s="159">
        <v>6</v>
      </c>
    </row>
    <row r="48" spans="1:4" ht="21.75" customHeight="1" x14ac:dyDescent="0.2">
      <c r="A48" s="153" t="s">
        <v>516</v>
      </c>
      <c r="B48" s="159">
        <v>6</v>
      </c>
      <c r="C48" s="159">
        <v>5</v>
      </c>
      <c r="D48" s="195"/>
    </row>
    <row r="49" spans="1:4" ht="21.75" customHeight="1" x14ac:dyDescent="0.2">
      <c r="A49" s="153" t="s">
        <v>165</v>
      </c>
      <c r="B49" s="159">
        <v>5</v>
      </c>
      <c r="C49" s="159">
        <v>4</v>
      </c>
    </row>
    <row r="50" spans="1:4" ht="20.25" customHeight="1" x14ac:dyDescent="0.2">
      <c r="A50" s="153" t="s">
        <v>317</v>
      </c>
      <c r="B50" s="159">
        <v>5</v>
      </c>
      <c r="C50" s="159">
        <v>4</v>
      </c>
      <c r="D50" s="195"/>
    </row>
    <row r="51" spans="1:4" ht="20.25" customHeight="1" x14ac:dyDescent="0.2">
      <c r="A51" s="153" t="s">
        <v>354</v>
      </c>
      <c r="B51" s="159">
        <v>5</v>
      </c>
      <c r="C51" s="159">
        <v>5</v>
      </c>
    </row>
    <row r="52" spans="1:4" ht="21.75" customHeight="1" x14ac:dyDescent="0.2">
      <c r="A52" s="153" t="s">
        <v>245</v>
      </c>
      <c r="B52" s="159">
        <v>4</v>
      </c>
      <c r="C52" s="159">
        <v>3</v>
      </c>
      <c r="D52" s="195"/>
    </row>
    <row r="53" spans="1:4" ht="38.450000000000003" customHeight="1" x14ac:dyDescent="0.2">
      <c r="A53" s="416" t="s">
        <v>51</v>
      </c>
      <c r="B53" s="416"/>
      <c r="C53" s="416"/>
    </row>
    <row r="54" spans="1:4" ht="21.75" customHeight="1" x14ac:dyDescent="0.2">
      <c r="A54" s="152" t="s">
        <v>446</v>
      </c>
      <c r="B54" s="192">
        <v>122</v>
      </c>
      <c r="C54" s="192">
        <v>105</v>
      </c>
      <c r="D54" s="195"/>
    </row>
    <row r="55" spans="1:4" ht="21.75" customHeight="1" x14ac:dyDescent="0.2">
      <c r="A55" s="152" t="s">
        <v>125</v>
      </c>
      <c r="B55" s="159">
        <v>38</v>
      </c>
      <c r="C55" s="159">
        <v>32</v>
      </c>
    </row>
    <row r="56" spans="1:4" ht="21.75" customHeight="1" x14ac:dyDescent="0.2">
      <c r="A56" s="152" t="s">
        <v>197</v>
      </c>
      <c r="B56" s="159">
        <v>32</v>
      </c>
      <c r="C56" s="159">
        <v>30</v>
      </c>
      <c r="D56" s="195"/>
    </row>
    <row r="57" spans="1:4" ht="21.75" customHeight="1" x14ac:dyDescent="0.2">
      <c r="A57" s="152" t="s">
        <v>133</v>
      </c>
      <c r="B57" s="154">
        <v>31</v>
      </c>
      <c r="C57" s="154">
        <v>26</v>
      </c>
    </row>
    <row r="58" spans="1:4" ht="21" customHeight="1" x14ac:dyDescent="0.2">
      <c r="A58" s="152" t="s">
        <v>167</v>
      </c>
      <c r="B58" s="159">
        <v>24</v>
      </c>
      <c r="C58" s="159">
        <v>19</v>
      </c>
      <c r="D58" s="195"/>
    </row>
    <row r="59" spans="1:4" ht="16.5" customHeight="1" x14ac:dyDescent="0.2">
      <c r="A59" s="152" t="s">
        <v>387</v>
      </c>
      <c r="B59" s="159">
        <v>23</v>
      </c>
      <c r="C59" s="159">
        <v>22</v>
      </c>
    </row>
    <row r="60" spans="1:4" ht="18" customHeight="1" x14ac:dyDescent="0.2">
      <c r="A60" s="152" t="s">
        <v>169</v>
      </c>
      <c r="B60" s="159">
        <v>17</v>
      </c>
      <c r="C60" s="159">
        <v>14</v>
      </c>
      <c r="D60" s="195"/>
    </row>
    <row r="61" spans="1:4" ht="21" customHeight="1" x14ac:dyDescent="0.2">
      <c r="A61" s="152" t="s">
        <v>168</v>
      </c>
      <c r="B61" s="159">
        <v>17</v>
      </c>
      <c r="C61" s="159">
        <v>15</v>
      </c>
    </row>
    <row r="62" spans="1:4" ht="33" customHeight="1" x14ac:dyDescent="0.2">
      <c r="A62" s="152" t="s">
        <v>250</v>
      </c>
      <c r="B62" s="159">
        <v>16</v>
      </c>
      <c r="C62" s="159">
        <v>15</v>
      </c>
      <c r="D62" s="195"/>
    </row>
    <row r="63" spans="1:4" ht="17.25" customHeight="1" x14ac:dyDescent="0.2">
      <c r="A63" s="152" t="s">
        <v>170</v>
      </c>
      <c r="B63" s="159">
        <v>16</v>
      </c>
      <c r="C63" s="159">
        <v>13</v>
      </c>
    </row>
    <row r="64" spans="1:4" ht="18" customHeight="1" x14ac:dyDescent="0.2">
      <c r="A64" s="152" t="s">
        <v>166</v>
      </c>
      <c r="B64" s="159">
        <v>9</v>
      </c>
      <c r="C64" s="159">
        <v>8</v>
      </c>
      <c r="D64" s="195"/>
    </row>
    <row r="65" spans="1:5" ht="38.25" customHeight="1" x14ac:dyDescent="0.2">
      <c r="A65" s="152" t="s">
        <v>171</v>
      </c>
      <c r="B65" s="159">
        <v>9</v>
      </c>
      <c r="C65" s="159">
        <v>8</v>
      </c>
    </row>
    <row r="66" spans="1:5" ht="20.25" customHeight="1" x14ac:dyDescent="0.2">
      <c r="A66" s="152" t="s">
        <v>378</v>
      </c>
      <c r="B66" s="159">
        <v>8</v>
      </c>
      <c r="C66" s="159">
        <v>6</v>
      </c>
      <c r="D66" s="195"/>
    </row>
    <row r="67" spans="1:5" ht="20.25" customHeight="1" x14ac:dyDescent="0.2">
      <c r="A67" s="152" t="s">
        <v>491</v>
      </c>
      <c r="B67" s="159">
        <v>7</v>
      </c>
      <c r="C67" s="159">
        <v>5</v>
      </c>
    </row>
    <row r="68" spans="1:5" ht="34.5" customHeight="1" x14ac:dyDescent="0.2">
      <c r="A68" s="152" t="s">
        <v>421</v>
      </c>
      <c r="B68" s="159">
        <v>7</v>
      </c>
      <c r="C68" s="159">
        <v>5</v>
      </c>
      <c r="D68" s="195"/>
      <c r="E68" s="195"/>
    </row>
    <row r="69" spans="1:5" ht="38.450000000000003" customHeight="1" x14ac:dyDescent="0.2">
      <c r="A69" s="416" t="s">
        <v>52</v>
      </c>
      <c r="B69" s="416"/>
      <c r="C69" s="416"/>
    </row>
    <row r="70" spans="1:5" ht="15.75" x14ac:dyDescent="0.2">
      <c r="A70" s="152" t="s">
        <v>104</v>
      </c>
      <c r="B70" s="159">
        <v>327</v>
      </c>
      <c r="C70" s="159">
        <v>283</v>
      </c>
      <c r="D70" s="195"/>
    </row>
    <row r="71" spans="1:5" ht="15.75" x14ac:dyDescent="0.2">
      <c r="A71" s="152" t="s">
        <v>106</v>
      </c>
      <c r="B71" s="159">
        <v>131</v>
      </c>
      <c r="C71" s="159">
        <v>119</v>
      </c>
    </row>
    <row r="72" spans="1:5" ht="15.75" x14ac:dyDescent="0.2">
      <c r="A72" s="152" t="s">
        <v>111</v>
      </c>
      <c r="B72" s="159">
        <v>98</v>
      </c>
      <c r="C72" s="159">
        <v>85</v>
      </c>
      <c r="D72" s="195"/>
    </row>
    <row r="73" spans="1:5" ht="15.75" x14ac:dyDescent="0.2">
      <c r="A73" s="152" t="s">
        <v>110</v>
      </c>
      <c r="B73" s="159">
        <v>91</v>
      </c>
      <c r="C73" s="159">
        <v>70</v>
      </c>
    </row>
    <row r="74" spans="1:5" ht="47.25" x14ac:dyDescent="0.2">
      <c r="A74" s="152" t="s">
        <v>523</v>
      </c>
      <c r="B74" s="159">
        <v>78</v>
      </c>
      <c r="C74" s="159">
        <v>69</v>
      </c>
      <c r="D74" s="195"/>
    </row>
    <row r="75" spans="1:5" ht="15.75" x14ac:dyDescent="0.2">
      <c r="A75" s="152" t="s">
        <v>172</v>
      </c>
      <c r="B75" s="159">
        <v>51</v>
      </c>
      <c r="C75" s="159">
        <v>46</v>
      </c>
    </row>
    <row r="76" spans="1:5" ht="15.75" x14ac:dyDescent="0.2">
      <c r="A76" s="152" t="s">
        <v>131</v>
      </c>
      <c r="B76" s="159">
        <v>35</v>
      </c>
      <c r="C76" s="159">
        <v>31</v>
      </c>
      <c r="D76" s="195"/>
    </row>
    <row r="77" spans="1:5" ht="31.5" x14ac:dyDescent="0.2">
      <c r="A77" s="152" t="s">
        <v>454</v>
      </c>
      <c r="B77" s="159">
        <v>31</v>
      </c>
      <c r="C77" s="159">
        <v>28</v>
      </c>
    </row>
    <row r="78" spans="1:5" ht="15.75" x14ac:dyDescent="0.2">
      <c r="A78" s="152" t="s">
        <v>112</v>
      </c>
      <c r="B78" s="159">
        <v>21</v>
      </c>
      <c r="C78" s="159">
        <v>18</v>
      </c>
      <c r="D78" s="195"/>
    </row>
    <row r="79" spans="1:5" ht="15.75" x14ac:dyDescent="0.2">
      <c r="A79" s="152" t="s">
        <v>173</v>
      </c>
      <c r="B79" s="159">
        <v>17</v>
      </c>
      <c r="C79" s="159">
        <v>15</v>
      </c>
    </row>
    <row r="80" spans="1:5" ht="15.75" x14ac:dyDescent="0.2">
      <c r="A80" s="152" t="s">
        <v>129</v>
      </c>
      <c r="B80" s="159">
        <v>17</v>
      </c>
      <c r="C80" s="159">
        <v>15</v>
      </c>
      <c r="D80" s="195"/>
    </row>
    <row r="81" spans="1:4" ht="15.75" x14ac:dyDescent="0.2">
      <c r="A81" s="152" t="s">
        <v>254</v>
      </c>
      <c r="B81" s="159">
        <v>10</v>
      </c>
      <c r="C81" s="159">
        <v>8</v>
      </c>
    </row>
    <row r="82" spans="1:4" ht="15.75" x14ac:dyDescent="0.2">
      <c r="A82" s="152" t="s">
        <v>345</v>
      </c>
      <c r="B82" s="159">
        <v>10</v>
      </c>
      <c r="C82" s="159">
        <v>10</v>
      </c>
      <c r="D82" s="195"/>
    </row>
    <row r="83" spans="1:4" ht="15.75" x14ac:dyDescent="0.2">
      <c r="A83" s="152" t="s">
        <v>174</v>
      </c>
      <c r="B83" s="159">
        <v>7</v>
      </c>
      <c r="C83" s="159">
        <v>7</v>
      </c>
    </row>
    <row r="84" spans="1:4" ht="15.75" x14ac:dyDescent="0.2">
      <c r="A84" s="152" t="s">
        <v>138</v>
      </c>
      <c r="B84" s="159">
        <v>6</v>
      </c>
      <c r="C84" s="159">
        <v>6</v>
      </c>
      <c r="D84" s="195"/>
    </row>
    <row r="85" spans="1:4" ht="38.450000000000003" customHeight="1" x14ac:dyDescent="0.2">
      <c r="A85" s="416" t="s">
        <v>175</v>
      </c>
      <c r="B85" s="416"/>
      <c r="C85" s="416"/>
    </row>
    <row r="86" spans="1:4" ht="18.75" customHeight="1" x14ac:dyDescent="0.2">
      <c r="A86" s="152" t="s">
        <v>184</v>
      </c>
      <c r="B86" s="159">
        <v>55</v>
      </c>
      <c r="C86" s="159">
        <v>51</v>
      </c>
      <c r="D86" s="195"/>
    </row>
    <row r="87" spans="1:4" ht="21.75" customHeight="1" x14ac:dyDescent="0.2">
      <c r="A87" s="152" t="s">
        <v>181</v>
      </c>
      <c r="B87" s="159">
        <v>29</v>
      </c>
      <c r="C87" s="159">
        <v>27</v>
      </c>
    </row>
    <row r="88" spans="1:4" ht="21.75" customHeight="1" x14ac:dyDescent="0.2">
      <c r="A88" s="152" t="s">
        <v>183</v>
      </c>
      <c r="B88" s="159">
        <v>29</v>
      </c>
      <c r="C88" s="159">
        <v>27</v>
      </c>
      <c r="D88" s="195"/>
    </row>
    <row r="89" spans="1:4" ht="39" customHeight="1" x14ac:dyDescent="0.2">
      <c r="A89" s="152" t="s">
        <v>198</v>
      </c>
      <c r="B89" s="159">
        <v>21</v>
      </c>
      <c r="C89" s="159">
        <v>20</v>
      </c>
    </row>
    <row r="90" spans="1:4" ht="36.75" customHeight="1" x14ac:dyDescent="0.2">
      <c r="A90" s="152" t="s">
        <v>445</v>
      </c>
      <c r="B90" s="159">
        <v>20</v>
      </c>
      <c r="C90" s="159">
        <v>20</v>
      </c>
      <c r="D90" s="195"/>
    </row>
    <row r="91" spans="1:4" ht="15" customHeight="1" x14ac:dyDescent="0.2">
      <c r="A91" s="152" t="s">
        <v>180</v>
      </c>
      <c r="B91" s="159">
        <v>12</v>
      </c>
      <c r="C91" s="159">
        <v>11</v>
      </c>
    </row>
    <row r="92" spans="1:4" ht="33" customHeight="1" x14ac:dyDescent="0.2">
      <c r="A92" s="152" t="s">
        <v>121</v>
      </c>
      <c r="B92" s="159">
        <v>9</v>
      </c>
      <c r="C92" s="159">
        <v>9</v>
      </c>
      <c r="D92" s="195"/>
    </row>
    <row r="93" spans="1:4" ht="18" customHeight="1" x14ac:dyDescent="0.2">
      <c r="A93" s="152" t="s">
        <v>177</v>
      </c>
      <c r="B93" s="159">
        <v>7</v>
      </c>
      <c r="C93" s="159">
        <v>7</v>
      </c>
    </row>
    <row r="94" spans="1:4" ht="19.5" customHeight="1" x14ac:dyDescent="0.2">
      <c r="A94" s="152" t="s">
        <v>182</v>
      </c>
      <c r="B94" s="159">
        <v>6</v>
      </c>
      <c r="C94" s="159">
        <v>5</v>
      </c>
      <c r="D94" s="195"/>
    </row>
    <row r="95" spans="1:4" ht="21" customHeight="1" x14ac:dyDescent="0.2">
      <c r="A95" s="152" t="s">
        <v>412</v>
      </c>
      <c r="B95" s="159">
        <v>5</v>
      </c>
      <c r="C95" s="159">
        <v>5</v>
      </c>
    </row>
    <row r="96" spans="1:4" ht="17.25" customHeight="1" x14ac:dyDescent="0.2">
      <c r="A96" s="152" t="s">
        <v>176</v>
      </c>
      <c r="B96" s="159">
        <v>5</v>
      </c>
      <c r="C96" s="159">
        <v>5</v>
      </c>
      <c r="D96" s="195"/>
    </row>
    <row r="97" spans="1:4" ht="15.75" x14ac:dyDescent="0.2">
      <c r="A97" s="152" t="s">
        <v>248</v>
      </c>
      <c r="B97" s="159">
        <v>4</v>
      </c>
      <c r="C97" s="159">
        <v>3</v>
      </c>
    </row>
    <row r="98" spans="1:4" ht="27.75" customHeight="1" x14ac:dyDescent="0.2">
      <c r="A98" s="152" t="s">
        <v>179</v>
      </c>
      <c r="B98" s="159">
        <v>4</v>
      </c>
      <c r="C98" s="159">
        <v>4</v>
      </c>
      <c r="D98" s="195"/>
    </row>
    <row r="99" spans="1:4" ht="22.5" customHeight="1" x14ac:dyDescent="0.2">
      <c r="A99" s="152" t="s">
        <v>413</v>
      </c>
      <c r="B99" s="159">
        <v>4</v>
      </c>
      <c r="C99" s="159">
        <v>4</v>
      </c>
    </row>
    <row r="100" spans="1:4" ht="30.75" customHeight="1" x14ac:dyDescent="0.2">
      <c r="A100" s="152" t="s">
        <v>325</v>
      </c>
      <c r="B100" s="159">
        <v>4</v>
      </c>
      <c r="C100" s="159">
        <v>3</v>
      </c>
      <c r="D100" s="195"/>
    </row>
    <row r="101" spans="1:4" ht="38.450000000000003" customHeight="1" x14ac:dyDescent="0.2">
      <c r="A101" s="416" t="s">
        <v>54</v>
      </c>
      <c r="B101" s="416"/>
      <c r="C101" s="416"/>
    </row>
    <row r="102" spans="1:4" ht="17.25" customHeight="1" x14ac:dyDescent="0.2">
      <c r="A102" s="152" t="s">
        <v>113</v>
      </c>
      <c r="B102" s="159">
        <v>52</v>
      </c>
      <c r="C102" s="159">
        <v>37</v>
      </c>
      <c r="D102" s="195"/>
    </row>
    <row r="103" spans="1:4" ht="17.25" customHeight="1" x14ac:dyDescent="0.2">
      <c r="A103" s="152" t="s">
        <v>203</v>
      </c>
      <c r="B103" s="159">
        <v>30</v>
      </c>
      <c r="C103" s="159">
        <v>27</v>
      </c>
    </row>
    <row r="104" spans="1:4" ht="21" customHeight="1" x14ac:dyDescent="0.2">
      <c r="A104" s="151" t="s">
        <v>144</v>
      </c>
      <c r="B104" s="159">
        <v>24</v>
      </c>
      <c r="C104" s="159">
        <v>21</v>
      </c>
      <c r="D104" s="195"/>
    </row>
    <row r="105" spans="1:4" ht="22.5" customHeight="1" x14ac:dyDescent="0.2">
      <c r="A105" s="152" t="s">
        <v>255</v>
      </c>
      <c r="B105" s="159">
        <v>20</v>
      </c>
      <c r="C105" s="159">
        <v>20</v>
      </c>
    </row>
    <row r="106" spans="1:4" ht="15.75" x14ac:dyDescent="0.2">
      <c r="A106" s="152" t="s">
        <v>185</v>
      </c>
      <c r="B106" s="159">
        <v>14</v>
      </c>
      <c r="C106" s="159">
        <v>14</v>
      </c>
      <c r="D106" s="195"/>
    </row>
    <row r="107" spans="1:4" ht="15.75" x14ac:dyDescent="0.2">
      <c r="A107" s="152" t="s">
        <v>380</v>
      </c>
      <c r="B107" s="159">
        <v>8</v>
      </c>
      <c r="C107" s="159">
        <v>7</v>
      </c>
    </row>
    <row r="108" spans="1:4" ht="31.5" x14ac:dyDescent="0.2">
      <c r="A108" s="152" t="s">
        <v>256</v>
      </c>
      <c r="B108" s="159">
        <v>8</v>
      </c>
      <c r="C108" s="159">
        <v>8</v>
      </c>
      <c r="D108" s="195"/>
    </row>
    <row r="109" spans="1:4" ht="14.25" customHeight="1" x14ac:dyDescent="0.2">
      <c r="A109" s="152" t="s">
        <v>371</v>
      </c>
      <c r="B109" s="159">
        <v>7</v>
      </c>
      <c r="C109" s="159">
        <v>6</v>
      </c>
    </row>
    <row r="110" spans="1:4" ht="15" customHeight="1" x14ac:dyDescent="0.2">
      <c r="A110" s="152" t="s">
        <v>379</v>
      </c>
      <c r="B110" s="159">
        <v>7</v>
      </c>
      <c r="C110" s="159">
        <v>6</v>
      </c>
      <c r="D110" s="195"/>
    </row>
    <row r="111" spans="1:4" ht="17.25" customHeight="1" x14ac:dyDescent="0.2">
      <c r="A111" s="152" t="s">
        <v>186</v>
      </c>
      <c r="B111" s="159">
        <v>6</v>
      </c>
      <c r="C111" s="159">
        <v>6</v>
      </c>
    </row>
    <row r="112" spans="1:4" ht="18.75" customHeight="1" x14ac:dyDescent="0.2">
      <c r="A112" s="152" t="s">
        <v>415</v>
      </c>
      <c r="B112" s="159">
        <v>5</v>
      </c>
      <c r="C112" s="159">
        <v>4</v>
      </c>
      <c r="D112" s="195"/>
    </row>
    <row r="113" spans="1:4" ht="32.25" customHeight="1" x14ac:dyDescent="0.2">
      <c r="A113" s="152" t="s">
        <v>139</v>
      </c>
      <c r="B113" s="159">
        <v>4</v>
      </c>
      <c r="C113" s="159">
        <v>3</v>
      </c>
    </row>
    <row r="114" spans="1:4" ht="20.25" customHeight="1" x14ac:dyDescent="0.2">
      <c r="A114" s="152" t="s">
        <v>520</v>
      </c>
      <c r="B114" s="159">
        <v>4</v>
      </c>
      <c r="C114" s="159">
        <v>4</v>
      </c>
      <c r="D114" s="195"/>
    </row>
    <row r="115" spans="1:4" ht="35.25" customHeight="1" x14ac:dyDescent="0.2">
      <c r="A115" s="152" t="s">
        <v>364</v>
      </c>
      <c r="B115" s="159">
        <v>4</v>
      </c>
      <c r="C115" s="159">
        <v>4</v>
      </c>
    </row>
    <row r="116" spans="1:4" ht="19.5" customHeight="1" x14ac:dyDescent="0.2">
      <c r="A116" s="152" t="s">
        <v>392</v>
      </c>
      <c r="B116" s="159">
        <v>4</v>
      </c>
      <c r="C116" s="159">
        <v>3</v>
      </c>
      <c r="D116" s="195"/>
    </row>
    <row r="117" spans="1:4" ht="63.75" customHeight="1" x14ac:dyDescent="0.2">
      <c r="A117" s="416" t="s">
        <v>55</v>
      </c>
      <c r="B117" s="416"/>
      <c r="C117" s="416"/>
    </row>
    <row r="118" spans="1:4" ht="21" customHeight="1" x14ac:dyDescent="0.2">
      <c r="A118" s="152" t="s">
        <v>137</v>
      </c>
      <c r="B118" s="159">
        <v>17</v>
      </c>
      <c r="C118" s="159">
        <v>14</v>
      </c>
      <c r="D118" s="195"/>
    </row>
    <row r="119" spans="1:4" ht="21" customHeight="1" x14ac:dyDescent="0.2">
      <c r="A119" s="152" t="s">
        <v>108</v>
      </c>
      <c r="B119" s="159">
        <v>10</v>
      </c>
      <c r="C119" s="159">
        <v>9</v>
      </c>
    </row>
    <row r="120" spans="1:4" ht="21" customHeight="1" x14ac:dyDescent="0.2">
      <c r="A120" s="152" t="s">
        <v>205</v>
      </c>
      <c r="B120" s="159">
        <v>8</v>
      </c>
      <c r="C120" s="159">
        <v>6</v>
      </c>
      <c r="D120" s="195"/>
    </row>
    <row r="121" spans="1:4" ht="21" customHeight="1" x14ac:dyDescent="0.2">
      <c r="A121" s="152" t="s">
        <v>257</v>
      </c>
      <c r="B121" s="159">
        <v>8</v>
      </c>
      <c r="C121" s="159">
        <v>7</v>
      </c>
    </row>
    <row r="122" spans="1:4" ht="20.25" customHeight="1" x14ac:dyDescent="0.2">
      <c r="A122" s="152" t="s">
        <v>386</v>
      </c>
      <c r="B122" s="159">
        <v>6</v>
      </c>
      <c r="C122" s="159">
        <v>5</v>
      </c>
      <c r="D122" s="195"/>
    </row>
    <row r="123" spans="1:4" ht="15.75" x14ac:dyDescent="0.2">
      <c r="A123" s="152" t="s">
        <v>373</v>
      </c>
      <c r="B123" s="159">
        <v>6</v>
      </c>
      <c r="C123" s="159">
        <v>5</v>
      </c>
    </row>
    <row r="124" spans="1:4" ht="21.75" customHeight="1" x14ac:dyDescent="0.2">
      <c r="A124" s="152" t="s">
        <v>193</v>
      </c>
      <c r="B124" s="159">
        <v>4</v>
      </c>
      <c r="C124" s="159">
        <v>3</v>
      </c>
      <c r="D124" s="195"/>
    </row>
    <row r="125" spans="1:4" ht="21" customHeight="1" x14ac:dyDescent="0.2">
      <c r="A125" s="152" t="s">
        <v>105</v>
      </c>
      <c r="B125" s="159">
        <v>4</v>
      </c>
      <c r="C125" s="159">
        <v>4</v>
      </c>
    </row>
    <row r="126" spans="1:4" ht="31.5" x14ac:dyDescent="0.2">
      <c r="A126" s="152" t="s">
        <v>517</v>
      </c>
      <c r="B126" s="159">
        <v>4</v>
      </c>
      <c r="C126" s="159">
        <v>2</v>
      </c>
      <c r="D126" s="195"/>
    </row>
    <row r="127" spans="1:4" ht="21" customHeight="1" x14ac:dyDescent="0.2">
      <c r="A127" s="152" t="s">
        <v>189</v>
      </c>
      <c r="B127" s="159">
        <v>3</v>
      </c>
      <c r="C127" s="159">
        <v>3</v>
      </c>
    </row>
    <row r="128" spans="1:4" ht="20.25" customHeight="1" x14ac:dyDescent="0.2">
      <c r="A128" s="152" t="s">
        <v>521</v>
      </c>
      <c r="B128" s="159">
        <v>3</v>
      </c>
      <c r="C128" s="159">
        <v>2</v>
      </c>
      <c r="D128" s="195"/>
    </row>
    <row r="129" spans="1:4" ht="21" customHeight="1" x14ac:dyDescent="0.2">
      <c r="A129" s="152" t="s">
        <v>369</v>
      </c>
      <c r="B129" s="159">
        <v>3</v>
      </c>
      <c r="C129" s="159">
        <v>2</v>
      </c>
    </row>
    <row r="130" spans="1:4" ht="18" customHeight="1" x14ac:dyDescent="0.2">
      <c r="A130" s="152" t="s">
        <v>522</v>
      </c>
      <c r="B130" s="159">
        <v>3</v>
      </c>
      <c r="C130" s="159">
        <v>3</v>
      </c>
      <c r="D130" s="195"/>
    </row>
    <row r="131" spans="1:4" ht="20.25" customHeight="1" x14ac:dyDescent="0.2">
      <c r="A131" s="152" t="s">
        <v>204</v>
      </c>
      <c r="B131" s="159">
        <v>2</v>
      </c>
      <c r="C131" s="159">
        <v>1</v>
      </c>
    </row>
    <row r="132" spans="1:4" ht="15.75" x14ac:dyDescent="0.2">
      <c r="A132" s="152" t="s">
        <v>391</v>
      </c>
      <c r="B132" s="159">
        <v>2</v>
      </c>
      <c r="C132" s="159">
        <v>2</v>
      </c>
      <c r="D132" s="195"/>
    </row>
    <row r="133" spans="1:4" ht="38.450000000000003" customHeight="1" x14ac:dyDescent="0.2">
      <c r="A133" s="416" t="s">
        <v>191</v>
      </c>
      <c r="B133" s="416"/>
      <c r="C133" s="416"/>
    </row>
    <row r="134" spans="1:4" ht="21" customHeight="1" x14ac:dyDescent="0.2">
      <c r="A134" s="152" t="s">
        <v>103</v>
      </c>
      <c r="B134" s="159">
        <v>226</v>
      </c>
      <c r="C134" s="159">
        <v>217</v>
      </c>
      <c r="D134" s="195"/>
    </row>
    <row r="135" spans="1:4" ht="21" customHeight="1" x14ac:dyDescent="0.2">
      <c r="A135" s="152" t="s">
        <v>107</v>
      </c>
      <c r="B135" s="159">
        <v>205</v>
      </c>
      <c r="C135" s="159">
        <v>174</v>
      </c>
    </row>
    <row r="136" spans="1:4" ht="21" customHeight="1" x14ac:dyDescent="0.2">
      <c r="A136" s="152" t="s">
        <v>142</v>
      </c>
      <c r="B136" s="159">
        <v>40</v>
      </c>
      <c r="C136" s="159">
        <v>39</v>
      </c>
      <c r="D136" s="195"/>
    </row>
    <row r="137" spans="1:4" ht="21" customHeight="1" x14ac:dyDescent="0.2">
      <c r="A137" s="152" t="s">
        <v>123</v>
      </c>
      <c r="B137" s="159">
        <v>39</v>
      </c>
      <c r="C137" s="159">
        <v>34</v>
      </c>
    </row>
    <row r="138" spans="1:4" ht="21" customHeight="1" x14ac:dyDescent="0.2">
      <c r="A138" s="151" t="s">
        <v>145</v>
      </c>
      <c r="B138" s="159">
        <v>35</v>
      </c>
      <c r="C138" s="159">
        <v>31</v>
      </c>
      <c r="D138" s="195"/>
    </row>
    <row r="139" spans="1:4" ht="21" customHeight="1" x14ac:dyDescent="0.2">
      <c r="A139" s="152" t="s">
        <v>118</v>
      </c>
      <c r="B139" s="159">
        <v>27</v>
      </c>
      <c r="C139" s="159">
        <v>24</v>
      </c>
    </row>
    <row r="140" spans="1:4" ht="21" customHeight="1" x14ac:dyDescent="0.2">
      <c r="A140" s="152" t="s">
        <v>134</v>
      </c>
      <c r="B140" s="159">
        <v>27</v>
      </c>
      <c r="C140" s="159">
        <v>24</v>
      </c>
      <c r="D140" s="195"/>
    </row>
    <row r="141" spans="1:4" ht="21" customHeight="1" x14ac:dyDescent="0.2">
      <c r="A141" s="152" t="s">
        <v>141</v>
      </c>
      <c r="B141" s="159">
        <v>24</v>
      </c>
      <c r="C141" s="159">
        <v>19</v>
      </c>
    </row>
    <row r="142" spans="1:4" ht="18" customHeight="1" x14ac:dyDescent="0.2">
      <c r="A142" s="152" t="s">
        <v>135</v>
      </c>
      <c r="B142" s="159">
        <v>14</v>
      </c>
      <c r="C142" s="159">
        <v>13</v>
      </c>
      <c r="D142" s="195"/>
    </row>
    <row r="143" spans="1:4" ht="51" customHeight="1" x14ac:dyDescent="0.2">
      <c r="A143" s="152" t="s">
        <v>130</v>
      </c>
      <c r="B143" s="159">
        <v>14</v>
      </c>
      <c r="C143" s="159">
        <v>12</v>
      </c>
    </row>
    <row r="144" spans="1:4" ht="15.75" x14ac:dyDescent="0.2">
      <c r="A144" s="152" t="s">
        <v>192</v>
      </c>
      <c r="B144" s="159">
        <v>14</v>
      </c>
      <c r="C144" s="159">
        <v>13</v>
      </c>
      <c r="D144" s="195"/>
    </row>
    <row r="145" spans="1:4" ht="21" customHeight="1" x14ac:dyDescent="0.2">
      <c r="A145" s="152" t="s">
        <v>122</v>
      </c>
      <c r="B145" s="159">
        <v>11</v>
      </c>
      <c r="C145" s="159">
        <v>9</v>
      </c>
    </row>
    <row r="146" spans="1:4" ht="18.75" customHeight="1" x14ac:dyDescent="0.2">
      <c r="A146" s="152" t="s">
        <v>206</v>
      </c>
      <c r="B146" s="159">
        <v>10</v>
      </c>
      <c r="C146" s="159">
        <v>9</v>
      </c>
      <c r="D146" s="195"/>
    </row>
    <row r="147" spans="1:4" ht="19.5" customHeight="1" x14ac:dyDescent="0.2">
      <c r="A147" s="152" t="s">
        <v>115</v>
      </c>
      <c r="B147" s="159">
        <v>5</v>
      </c>
      <c r="C147" s="159">
        <v>2</v>
      </c>
    </row>
    <row r="148" spans="1:4" ht="15.75" x14ac:dyDescent="0.2">
      <c r="A148" s="152" t="s">
        <v>324</v>
      </c>
      <c r="B148" s="159">
        <v>5</v>
      </c>
      <c r="C148" s="159">
        <v>4</v>
      </c>
      <c r="D148" s="195"/>
    </row>
    <row r="149" spans="1:4" ht="15.75" x14ac:dyDescent="0.25">
      <c r="A149" s="131"/>
      <c r="B149" s="155"/>
      <c r="C149" s="155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zoomScaleSheetLayoutView="90" workbookViewId="0">
      <selection activeCell="G13" sqref="G13"/>
    </sheetView>
  </sheetViews>
  <sheetFormatPr defaultColWidth="9.140625" defaultRowHeight="15.75" x14ac:dyDescent="0.25"/>
  <cols>
    <col min="1" max="1" width="3.140625" style="130" customWidth="1"/>
    <col min="2" max="2" width="42" style="143" customWidth="1"/>
    <col min="3" max="3" width="26" style="131" customWidth="1"/>
    <col min="4" max="4" width="26.42578125" style="131" customWidth="1"/>
    <col min="5" max="16384" width="9.140625" style="131"/>
  </cols>
  <sheetData>
    <row r="1" spans="1:6" ht="36" customHeight="1" x14ac:dyDescent="0.25">
      <c r="B1" s="382" t="s">
        <v>318</v>
      </c>
      <c r="C1" s="382"/>
      <c r="D1" s="382"/>
    </row>
    <row r="2" spans="1:6" ht="20.25" customHeight="1" x14ac:dyDescent="0.25">
      <c r="B2" s="382" t="s">
        <v>95</v>
      </c>
      <c r="C2" s="382"/>
      <c r="D2" s="382"/>
    </row>
    <row r="3" spans="1:6" ht="19.5" customHeight="1" x14ac:dyDescent="0.3">
      <c r="B3" s="246" t="s">
        <v>212</v>
      </c>
    </row>
    <row r="4" spans="1:6" s="132" customFormat="1" ht="35.450000000000003" customHeight="1" x14ac:dyDescent="0.25">
      <c r="A4" s="254"/>
      <c r="B4" s="255" t="s">
        <v>96</v>
      </c>
      <c r="C4" s="330" t="s">
        <v>468</v>
      </c>
      <c r="D4" s="331" t="s">
        <v>469</v>
      </c>
    </row>
    <row r="5" spans="1:6" x14ac:dyDescent="0.25">
      <c r="A5" s="133">
        <v>1</v>
      </c>
      <c r="B5" s="134" t="s">
        <v>103</v>
      </c>
      <c r="C5" s="159">
        <v>78</v>
      </c>
      <c r="D5" s="159">
        <v>73</v>
      </c>
      <c r="F5" s="155"/>
    </row>
    <row r="6" spans="1:6" x14ac:dyDescent="0.25">
      <c r="A6" s="133">
        <v>2</v>
      </c>
      <c r="B6" s="134" t="s">
        <v>102</v>
      </c>
      <c r="C6" s="159">
        <v>70</v>
      </c>
      <c r="D6" s="159">
        <v>55</v>
      </c>
      <c r="F6" s="155"/>
    </row>
    <row r="7" spans="1:6" x14ac:dyDescent="0.25">
      <c r="A7" s="133">
        <v>3</v>
      </c>
      <c r="B7" s="134" t="s">
        <v>112</v>
      </c>
      <c r="C7" s="159">
        <v>60</v>
      </c>
      <c r="D7" s="159">
        <v>52</v>
      </c>
      <c r="F7" s="155"/>
    </row>
    <row r="8" spans="1:6" s="137" customFormat="1" x14ac:dyDescent="0.25">
      <c r="A8" s="133">
        <v>4</v>
      </c>
      <c r="B8" s="134" t="s">
        <v>251</v>
      </c>
      <c r="C8" s="159">
        <v>53</v>
      </c>
      <c r="D8" s="159">
        <v>45</v>
      </c>
      <c r="F8" s="155"/>
    </row>
    <row r="9" spans="1:6" s="137" customFormat="1" x14ac:dyDescent="0.25">
      <c r="A9" s="133">
        <v>5</v>
      </c>
      <c r="B9" s="134" t="s">
        <v>118</v>
      </c>
      <c r="C9" s="159">
        <v>34</v>
      </c>
      <c r="D9" s="159">
        <v>33</v>
      </c>
      <c r="F9" s="155"/>
    </row>
    <row r="10" spans="1:6" s="137" customFormat="1" ht="47.25" x14ac:dyDescent="0.25">
      <c r="A10" s="133">
        <v>6</v>
      </c>
      <c r="B10" s="134" t="s">
        <v>200</v>
      </c>
      <c r="C10" s="159">
        <v>30</v>
      </c>
      <c r="D10" s="159">
        <v>23</v>
      </c>
      <c r="F10" s="155"/>
    </row>
    <row r="11" spans="1:6" s="137" customFormat="1" x14ac:dyDescent="0.25">
      <c r="A11" s="133">
        <v>7</v>
      </c>
      <c r="B11" s="134" t="s">
        <v>115</v>
      </c>
      <c r="C11" s="159">
        <v>26</v>
      </c>
      <c r="D11" s="159">
        <v>23</v>
      </c>
      <c r="F11" s="155"/>
    </row>
    <row r="12" spans="1:6" s="137" customFormat="1" x14ac:dyDescent="0.25">
      <c r="A12" s="133">
        <v>8</v>
      </c>
      <c r="B12" s="134" t="s">
        <v>108</v>
      </c>
      <c r="C12" s="159">
        <v>24</v>
      </c>
      <c r="D12" s="159">
        <v>18</v>
      </c>
      <c r="F12" s="155"/>
    </row>
    <row r="13" spans="1:6" s="137" customFormat="1" x14ac:dyDescent="0.25">
      <c r="A13" s="133">
        <v>9</v>
      </c>
      <c r="B13" s="134" t="s">
        <v>117</v>
      </c>
      <c r="C13" s="159">
        <v>18</v>
      </c>
      <c r="D13" s="159">
        <v>16</v>
      </c>
      <c r="F13" s="155"/>
    </row>
    <row r="14" spans="1:6" s="137" customFormat="1" ht="18.75" customHeight="1" x14ac:dyDescent="0.25">
      <c r="A14" s="133">
        <v>10</v>
      </c>
      <c r="B14" s="134" t="s">
        <v>122</v>
      </c>
      <c r="C14" s="159">
        <v>14</v>
      </c>
      <c r="D14" s="159">
        <v>12</v>
      </c>
      <c r="F14" s="155"/>
    </row>
    <row r="15" spans="1:6" s="137" customFormat="1" x14ac:dyDescent="0.25">
      <c r="A15" s="133">
        <v>11</v>
      </c>
      <c r="B15" s="138" t="s">
        <v>114</v>
      </c>
      <c r="C15" s="154">
        <v>13</v>
      </c>
      <c r="D15" s="154">
        <v>7</v>
      </c>
      <c r="F15" s="155"/>
    </row>
    <row r="16" spans="1:6" s="137" customFormat="1" x14ac:dyDescent="0.25">
      <c r="A16" s="133">
        <v>12</v>
      </c>
      <c r="B16" s="134" t="s">
        <v>142</v>
      </c>
      <c r="C16" s="159">
        <v>12</v>
      </c>
      <c r="D16" s="159">
        <v>12</v>
      </c>
      <c r="F16" s="155"/>
    </row>
    <row r="17" spans="1:6" s="137" customFormat="1" ht="29.25" customHeight="1" x14ac:dyDescent="0.25">
      <c r="A17" s="133">
        <v>13</v>
      </c>
      <c r="B17" s="134" t="s">
        <v>139</v>
      </c>
      <c r="C17" s="159">
        <v>11</v>
      </c>
      <c r="D17" s="159">
        <v>8</v>
      </c>
      <c r="F17" s="155"/>
    </row>
    <row r="18" spans="1:6" s="137" customFormat="1" x14ac:dyDescent="0.25">
      <c r="A18" s="133">
        <v>14</v>
      </c>
      <c r="B18" s="134" t="s">
        <v>201</v>
      </c>
      <c r="C18" s="159">
        <v>11</v>
      </c>
      <c r="D18" s="159">
        <v>10</v>
      </c>
      <c r="F18" s="155"/>
    </row>
    <row r="19" spans="1:6" s="137" customFormat="1" ht="31.5" x14ac:dyDescent="0.25">
      <c r="A19" s="133">
        <v>15</v>
      </c>
      <c r="B19" s="134" t="s">
        <v>124</v>
      </c>
      <c r="C19" s="159">
        <v>10</v>
      </c>
      <c r="D19" s="159">
        <v>8</v>
      </c>
      <c r="F19" s="155"/>
    </row>
    <row r="20" spans="1:6" s="137" customFormat="1" x14ac:dyDescent="0.25">
      <c r="A20" s="133">
        <v>16</v>
      </c>
      <c r="B20" s="134" t="s">
        <v>136</v>
      </c>
      <c r="C20" s="159">
        <v>10</v>
      </c>
      <c r="D20" s="159">
        <v>9</v>
      </c>
      <c r="F20" s="155"/>
    </row>
    <row r="21" spans="1:6" s="137" customFormat="1" ht="15.75" customHeight="1" x14ac:dyDescent="0.25">
      <c r="A21" s="133">
        <v>17</v>
      </c>
      <c r="B21" s="134" t="s">
        <v>135</v>
      </c>
      <c r="C21" s="159">
        <v>9</v>
      </c>
      <c r="D21" s="159">
        <v>8</v>
      </c>
      <c r="F21" s="155"/>
    </row>
    <row r="22" spans="1:6" s="137" customFormat="1" ht="36.75" customHeight="1" x14ac:dyDescent="0.25">
      <c r="A22" s="133">
        <v>18</v>
      </c>
      <c r="B22" s="134" t="s">
        <v>121</v>
      </c>
      <c r="C22" s="159">
        <v>8</v>
      </c>
      <c r="D22" s="159">
        <v>8</v>
      </c>
      <c r="F22" s="155"/>
    </row>
    <row r="23" spans="1:6" s="137" customFormat="1" ht="20.25" customHeight="1" x14ac:dyDescent="0.25">
      <c r="A23" s="133">
        <v>19</v>
      </c>
      <c r="B23" s="134" t="s">
        <v>204</v>
      </c>
      <c r="C23" s="159">
        <v>8</v>
      </c>
      <c r="D23" s="159">
        <v>7</v>
      </c>
      <c r="F23" s="155"/>
    </row>
    <row r="24" spans="1:6" s="137" customFormat="1" ht="21.75" customHeight="1" x14ac:dyDescent="0.25">
      <c r="A24" s="133">
        <v>20</v>
      </c>
      <c r="B24" s="134" t="s">
        <v>187</v>
      </c>
      <c r="C24" s="159">
        <v>8</v>
      </c>
      <c r="D24" s="159">
        <v>7</v>
      </c>
      <c r="F24" s="155"/>
    </row>
    <row r="25" spans="1:6" s="137" customFormat="1" ht="33" customHeight="1" x14ac:dyDescent="0.25">
      <c r="A25" s="133">
        <v>21</v>
      </c>
      <c r="B25" s="134" t="s">
        <v>120</v>
      </c>
      <c r="C25" s="159">
        <v>7</v>
      </c>
      <c r="D25" s="159">
        <v>5</v>
      </c>
      <c r="F25" s="155"/>
    </row>
    <row r="26" spans="1:6" s="137" customFormat="1" ht="17.25" customHeight="1" x14ac:dyDescent="0.25">
      <c r="A26" s="133">
        <v>22</v>
      </c>
      <c r="B26" s="134" t="s">
        <v>181</v>
      </c>
      <c r="C26" s="159">
        <v>7</v>
      </c>
      <c r="D26" s="159">
        <v>3</v>
      </c>
      <c r="F26" s="155"/>
    </row>
    <row r="27" spans="1:6" s="137" customFormat="1" ht="18.75" customHeight="1" x14ac:dyDescent="0.25">
      <c r="A27" s="133">
        <v>23</v>
      </c>
      <c r="B27" s="134" t="s">
        <v>193</v>
      </c>
      <c r="C27" s="159">
        <v>7</v>
      </c>
      <c r="D27" s="159">
        <v>7</v>
      </c>
      <c r="F27" s="155"/>
    </row>
    <row r="28" spans="1:6" s="137" customFormat="1" ht="19.5" customHeight="1" x14ac:dyDescent="0.25">
      <c r="A28" s="133">
        <v>24</v>
      </c>
      <c r="B28" s="134" t="s">
        <v>207</v>
      </c>
      <c r="C28" s="159">
        <v>7</v>
      </c>
      <c r="D28" s="159">
        <v>6</v>
      </c>
      <c r="F28" s="155"/>
    </row>
    <row r="29" spans="1:6" s="137" customFormat="1" ht="22.5" customHeight="1" x14ac:dyDescent="0.25">
      <c r="A29" s="133">
        <v>25</v>
      </c>
      <c r="B29" s="134" t="s">
        <v>141</v>
      </c>
      <c r="C29" s="159">
        <v>6</v>
      </c>
      <c r="D29" s="159">
        <v>5</v>
      </c>
      <c r="F29" s="155"/>
    </row>
    <row r="30" spans="1:6" s="137" customFormat="1" ht="36" customHeight="1" x14ac:dyDescent="0.25">
      <c r="A30" s="133">
        <v>26</v>
      </c>
      <c r="B30" s="134" t="s">
        <v>155</v>
      </c>
      <c r="C30" s="159">
        <v>6</v>
      </c>
      <c r="D30" s="159">
        <v>5</v>
      </c>
      <c r="F30" s="155"/>
    </row>
    <row r="31" spans="1:6" s="137" customFormat="1" ht="18.75" customHeight="1" x14ac:dyDescent="0.25">
      <c r="A31" s="133">
        <v>27</v>
      </c>
      <c r="B31" s="134" t="s">
        <v>405</v>
      </c>
      <c r="C31" s="159">
        <v>6</v>
      </c>
      <c r="D31" s="159">
        <v>6</v>
      </c>
      <c r="F31" s="155"/>
    </row>
    <row r="32" spans="1:6" s="137" customFormat="1" ht="18" customHeight="1" x14ac:dyDescent="0.25">
      <c r="A32" s="133">
        <v>28</v>
      </c>
      <c r="B32" s="134" t="s">
        <v>178</v>
      </c>
      <c r="C32" s="159">
        <v>6</v>
      </c>
      <c r="D32" s="159">
        <v>6</v>
      </c>
      <c r="F32" s="155"/>
    </row>
    <row r="33" spans="1:6" s="137" customFormat="1" ht="20.25" customHeight="1" x14ac:dyDescent="0.25">
      <c r="A33" s="133">
        <v>29</v>
      </c>
      <c r="B33" s="134" t="s">
        <v>123</v>
      </c>
      <c r="C33" s="159">
        <v>5</v>
      </c>
      <c r="D33" s="159">
        <v>4</v>
      </c>
      <c r="F33" s="155"/>
    </row>
    <row r="34" spans="1:6" s="137" customFormat="1" ht="23.25" customHeight="1" x14ac:dyDescent="0.25">
      <c r="A34" s="133">
        <v>30</v>
      </c>
      <c r="B34" s="134" t="s">
        <v>137</v>
      </c>
      <c r="C34" s="159">
        <v>5</v>
      </c>
      <c r="D34" s="159">
        <v>5</v>
      </c>
      <c r="F34" s="155"/>
    </row>
    <row r="35" spans="1:6" s="137" customFormat="1" ht="20.25" customHeight="1" x14ac:dyDescent="0.25">
      <c r="A35" s="133">
        <v>31</v>
      </c>
      <c r="B35" s="138" t="s">
        <v>209</v>
      </c>
      <c r="C35" s="159">
        <v>5</v>
      </c>
      <c r="D35" s="159">
        <v>3</v>
      </c>
      <c r="F35" s="155"/>
    </row>
    <row r="36" spans="1:6" s="137" customFormat="1" ht="33.75" customHeight="1" x14ac:dyDescent="0.25">
      <c r="A36" s="133">
        <v>32</v>
      </c>
      <c r="B36" s="134" t="s">
        <v>524</v>
      </c>
      <c r="C36" s="159">
        <v>5</v>
      </c>
      <c r="D36" s="159">
        <v>3</v>
      </c>
      <c r="F36" s="155"/>
    </row>
    <row r="37" spans="1:6" s="137" customFormat="1" ht="22.5" customHeight="1" x14ac:dyDescent="0.25">
      <c r="A37" s="133">
        <v>33</v>
      </c>
      <c r="B37" s="134" t="s">
        <v>111</v>
      </c>
      <c r="C37" s="159">
        <v>4</v>
      </c>
      <c r="D37" s="159">
        <v>3</v>
      </c>
      <c r="F37" s="155"/>
    </row>
    <row r="38" spans="1:6" s="137" customFormat="1" ht="18" customHeight="1" x14ac:dyDescent="0.25">
      <c r="A38" s="133">
        <v>34</v>
      </c>
      <c r="B38" s="134" t="s">
        <v>185</v>
      </c>
      <c r="C38" s="159">
        <v>4</v>
      </c>
      <c r="D38" s="159">
        <v>4</v>
      </c>
      <c r="F38" s="155"/>
    </row>
    <row r="39" spans="1:6" s="137" customFormat="1" ht="55.5" customHeight="1" x14ac:dyDescent="0.25">
      <c r="A39" s="133">
        <v>35</v>
      </c>
      <c r="B39" s="134" t="s">
        <v>130</v>
      </c>
      <c r="C39" s="159">
        <v>4</v>
      </c>
      <c r="D39" s="159">
        <v>2</v>
      </c>
      <c r="F39" s="155"/>
    </row>
    <row r="40" spans="1:6" s="137" customFormat="1" ht="22.5" customHeight="1" x14ac:dyDescent="0.25">
      <c r="A40" s="133">
        <v>36</v>
      </c>
      <c r="B40" s="134" t="s">
        <v>154</v>
      </c>
      <c r="C40" s="159">
        <v>4</v>
      </c>
      <c r="D40" s="159">
        <v>3</v>
      </c>
      <c r="F40" s="155"/>
    </row>
    <row r="41" spans="1:6" ht="18.75" customHeight="1" x14ac:dyDescent="0.25">
      <c r="A41" s="133">
        <v>37</v>
      </c>
      <c r="B41" s="139" t="s">
        <v>158</v>
      </c>
      <c r="C41" s="140">
        <v>4</v>
      </c>
      <c r="D41" s="140">
        <v>3</v>
      </c>
      <c r="F41" s="155"/>
    </row>
    <row r="42" spans="1:6" ht="16.5" customHeight="1" x14ac:dyDescent="0.25">
      <c r="A42" s="133">
        <v>38</v>
      </c>
      <c r="B42" s="141" t="s">
        <v>162</v>
      </c>
      <c r="C42" s="140">
        <v>4</v>
      </c>
      <c r="D42" s="140">
        <v>4</v>
      </c>
      <c r="F42" s="155"/>
    </row>
    <row r="43" spans="1:6" ht="19.5" customHeight="1" x14ac:dyDescent="0.25">
      <c r="A43" s="133">
        <v>39</v>
      </c>
      <c r="B43" s="134" t="s">
        <v>458</v>
      </c>
      <c r="C43" s="140">
        <v>4</v>
      </c>
      <c r="D43" s="140">
        <v>3</v>
      </c>
      <c r="F43" s="155"/>
    </row>
    <row r="44" spans="1:6" ht="17.25" customHeight="1" x14ac:dyDescent="0.25">
      <c r="A44" s="133">
        <v>40</v>
      </c>
      <c r="B44" s="134" t="s">
        <v>106</v>
      </c>
      <c r="C44" s="140">
        <v>3</v>
      </c>
      <c r="D44" s="140">
        <v>3</v>
      </c>
      <c r="F44" s="155"/>
    </row>
    <row r="45" spans="1:6" x14ac:dyDescent="0.25">
      <c r="A45" s="133">
        <v>41</v>
      </c>
      <c r="B45" s="134" t="s">
        <v>119</v>
      </c>
      <c r="C45" s="140">
        <v>3</v>
      </c>
      <c r="D45" s="140">
        <v>3</v>
      </c>
      <c r="F45" s="155"/>
    </row>
    <row r="46" spans="1:6" ht="18" customHeight="1" x14ac:dyDescent="0.25">
      <c r="A46" s="133">
        <v>42</v>
      </c>
      <c r="B46" s="134" t="s">
        <v>252</v>
      </c>
      <c r="C46" s="140">
        <v>3</v>
      </c>
      <c r="D46" s="140">
        <v>1</v>
      </c>
      <c r="F46" s="155"/>
    </row>
    <row r="47" spans="1:6" x14ac:dyDescent="0.25">
      <c r="A47" s="133">
        <v>43</v>
      </c>
      <c r="B47" s="142" t="s">
        <v>387</v>
      </c>
      <c r="C47" s="140">
        <v>3</v>
      </c>
      <c r="D47" s="140">
        <v>3</v>
      </c>
      <c r="F47" s="155"/>
    </row>
    <row r="48" spans="1:6" ht="18" customHeight="1" x14ac:dyDescent="0.25">
      <c r="A48" s="133">
        <v>44</v>
      </c>
      <c r="B48" s="142" t="s">
        <v>127</v>
      </c>
      <c r="C48" s="140">
        <v>3</v>
      </c>
      <c r="D48" s="140">
        <v>3</v>
      </c>
      <c r="F48" s="155"/>
    </row>
    <row r="49" spans="1:6" x14ac:dyDescent="0.25">
      <c r="A49" s="133">
        <v>45</v>
      </c>
      <c r="B49" s="142" t="s">
        <v>180</v>
      </c>
      <c r="C49" s="140">
        <v>3</v>
      </c>
      <c r="D49" s="140">
        <v>2</v>
      </c>
      <c r="F49" s="155"/>
    </row>
    <row r="50" spans="1:6" x14ac:dyDescent="0.25">
      <c r="A50" s="133">
        <v>46</v>
      </c>
      <c r="B50" s="142" t="s">
        <v>177</v>
      </c>
      <c r="C50" s="140">
        <v>3</v>
      </c>
      <c r="D50" s="140">
        <v>3</v>
      </c>
      <c r="F50" s="155"/>
    </row>
    <row r="51" spans="1:6" x14ac:dyDescent="0.25">
      <c r="A51" s="133">
        <v>47</v>
      </c>
      <c r="B51" s="142" t="s">
        <v>189</v>
      </c>
      <c r="C51" s="140">
        <v>3</v>
      </c>
      <c r="D51" s="140">
        <v>1</v>
      </c>
      <c r="F51" s="155"/>
    </row>
    <row r="52" spans="1:6" x14ac:dyDescent="0.25">
      <c r="A52" s="133">
        <v>48</v>
      </c>
      <c r="B52" s="142" t="s">
        <v>360</v>
      </c>
      <c r="C52" s="140">
        <v>3</v>
      </c>
      <c r="D52" s="140">
        <v>3</v>
      </c>
      <c r="F52" s="155"/>
    </row>
    <row r="53" spans="1:6" x14ac:dyDescent="0.25">
      <c r="A53" s="133">
        <v>49</v>
      </c>
      <c r="B53" s="142" t="s">
        <v>418</v>
      </c>
      <c r="C53" s="140">
        <v>3</v>
      </c>
      <c r="D53" s="140">
        <v>3</v>
      </c>
      <c r="F53" s="155"/>
    </row>
    <row r="54" spans="1:6" x14ac:dyDescent="0.25">
      <c r="A54" s="133">
        <v>50</v>
      </c>
      <c r="B54" s="139" t="s">
        <v>319</v>
      </c>
      <c r="C54" s="294">
        <v>3</v>
      </c>
      <c r="D54" s="294">
        <v>3</v>
      </c>
      <c r="F54" s="155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zoomScale="90" zoomScaleNormal="90" zoomScaleSheetLayoutView="90" workbookViewId="0">
      <selection activeCell="E13" sqref="E13"/>
    </sheetView>
  </sheetViews>
  <sheetFormatPr defaultColWidth="8.85546875" defaultRowHeight="12.75" x14ac:dyDescent="0.2"/>
  <cols>
    <col min="1" max="1" width="43.28515625" style="147" customWidth="1"/>
    <col min="2" max="2" width="18.140625" style="157" customWidth="1"/>
    <col min="3" max="3" width="17.140625" style="157" customWidth="1"/>
    <col min="4" max="4" width="8.85546875" style="147"/>
    <col min="5" max="5" width="64" style="147" customWidth="1"/>
    <col min="6" max="16384" width="8.85546875" style="147"/>
  </cols>
  <sheetData>
    <row r="1" spans="1:9" s="145" customFormat="1" ht="44.25" customHeight="1" x14ac:dyDescent="0.3">
      <c r="A1" s="382" t="s">
        <v>321</v>
      </c>
      <c r="B1" s="382"/>
      <c r="C1" s="382"/>
    </row>
    <row r="2" spans="1:9" s="145" customFormat="1" ht="20.25" x14ac:dyDescent="0.3">
      <c r="A2" s="390" t="s">
        <v>148</v>
      </c>
      <c r="B2" s="390"/>
      <c r="C2" s="390"/>
    </row>
    <row r="3" spans="1:9" ht="19.5" customHeight="1" x14ac:dyDescent="0.3">
      <c r="A3" s="246" t="s">
        <v>212</v>
      </c>
    </row>
    <row r="4" spans="1:9" s="132" customFormat="1" ht="35.450000000000003" customHeight="1" x14ac:dyDescent="0.25">
      <c r="A4" s="255" t="s">
        <v>96</v>
      </c>
      <c r="B4" s="330" t="s">
        <v>468</v>
      </c>
      <c r="C4" s="331" t="s">
        <v>469</v>
      </c>
    </row>
    <row r="5" spans="1:9" ht="38.450000000000003" customHeight="1" x14ac:dyDescent="0.2">
      <c r="A5" s="416" t="s">
        <v>149</v>
      </c>
      <c r="B5" s="416"/>
      <c r="C5" s="416"/>
      <c r="I5" s="150"/>
    </row>
    <row r="6" spans="1:9" ht="18.75" customHeight="1" x14ac:dyDescent="0.2">
      <c r="A6" s="151" t="s">
        <v>201</v>
      </c>
      <c r="B6" s="192">
        <v>11</v>
      </c>
      <c r="C6" s="192">
        <v>10</v>
      </c>
      <c r="D6" s="195"/>
      <c r="I6" s="150"/>
    </row>
    <row r="7" spans="1:9" ht="14.25" customHeight="1" x14ac:dyDescent="0.2">
      <c r="A7" s="152" t="s">
        <v>155</v>
      </c>
      <c r="B7" s="159">
        <v>6</v>
      </c>
      <c r="C7" s="159">
        <v>5</v>
      </c>
    </row>
    <row r="8" spans="1:9" ht="15.75" customHeight="1" x14ac:dyDescent="0.2">
      <c r="A8" s="152" t="s">
        <v>154</v>
      </c>
      <c r="B8" s="159">
        <v>4</v>
      </c>
      <c r="C8" s="159">
        <v>3</v>
      </c>
      <c r="D8" s="195"/>
    </row>
    <row r="9" spans="1:9" ht="18" customHeight="1" x14ac:dyDescent="0.2">
      <c r="A9" s="152" t="s">
        <v>127</v>
      </c>
      <c r="B9" s="159">
        <v>3</v>
      </c>
      <c r="C9" s="159">
        <v>3</v>
      </c>
    </row>
    <row r="10" spans="1:9" ht="15.75" x14ac:dyDescent="0.2">
      <c r="A10" s="152" t="s">
        <v>367</v>
      </c>
      <c r="B10" s="159">
        <v>2</v>
      </c>
      <c r="C10" s="159">
        <v>2</v>
      </c>
      <c r="D10" s="195"/>
    </row>
    <row r="11" spans="1:9" ht="15.75" customHeight="1" x14ac:dyDescent="0.2">
      <c r="A11" s="152" t="s">
        <v>383</v>
      </c>
      <c r="B11" s="159">
        <v>2</v>
      </c>
      <c r="C11" s="159">
        <v>2</v>
      </c>
    </row>
    <row r="12" spans="1:9" ht="16.5" customHeight="1" x14ac:dyDescent="0.2">
      <c r="A12" s="152" t="s">
        <v>382</v>
      </c>
      <c r="B12" s="159">
        <v>2</v>
      </c>
      <c r="C12" s="159">
        <v>2</v>
      </c>
      <c r="D12" s="195"/>
    </row>
    <row r="13" spans="1:9" ht="37.5" customHeight="1" x14ac:dyDescent="0.2">
      <c r="A13" s="153" t="s">
        <v>525</v>
      </c>
      <c r="B13" s="159">
        <v>2</v>
      </c>
      <c r="C13" s="159">
        <v>2</v>
      </c>
    </row>
    <row r="14" spans="1:9" ht="19.5" customHeight="1" x14ac:dyDescent="0.2">
      <c r="A14" s="153" t="s">
        <v>196</v>
      </c>
      <c r="B14" s="159">
        <v>1</v>
      </c>
      <c r="C14" s="159">
        <v>0</v>
      </c>
      <c r="D14" s="195"/>
    </row>
    <row r="15" spans="1:9" ht="15.75" x14ac:dyDescent="0.2">
      <c r="A15" s="153" t="s">
        <v>153</v>
      </c>
      <c r="B15" s="159">
        <v>1</v>
      </c>
      <c r="C15" s="159">
        <v>1</v>
      </c>
    </row>
    <row r="16" spans="1:9" ht="18.75" customHeight="1" x14ac:dyDescent="0.2">
      <c r="A16" s="153" t="s">
        <v>342</v>
      </c>
      <c r="B16" s="159">
        <v>1</v>
      </c>
      <c r="C16" s="159">
        <v>1</v>
      </c>
      <c r="D16" s="195"/>
    </row>
    <row r="17" spans="1:4" ht="18.75" customHeight="1" x14ac:dyDescent="0.2">
      <c r="A17" s="151" t="s">
        <v>152</v>
      </c>
      <c r="B17" s="159">
        <v>1</v>
      </c>
      <c r="C17" s="159">
        <v>0</v>
      </c>
    </row>
    <row r="18" spans="1:4" ht="18.75" customHeight="1" x14ac:dyDescent="0.2">
      <c r="A18" s="152" t="s">
        <v>478</v>
      </c>
      <c r="B18" s="159">
        <v>1</v>
      </c>
      <c r="C18" s="159">
        <v>1</v>
      </c>
      <c r="D18" s="195"/>
    </row>
    <row r="19" spans="1:4" ht="20.25" customHeight="1" x14ac:dyDescent="0.2">
      <c r="A19" s="152" t="s">
        <v>151</v>
      </c>
      <c r="B19" s="159">
        <v>1</v>
      </c>
      <c r="C19" s="159">
        <v>1</v>
      </c>
    </row>
    <row r="20" spans="1:4" ht="32.25" customHeight="1" x14ac:dyDescent="0.2">
      <c r="A20" s="152" t="s">
        <v>526</v>
      </c>
      <c r="B20" s="159">
        <v>1</v>
      </c>
      <c r="C20" s="159">
        <v>1</v>
      </c>
      <c r="D20" s="195"/>
    </row>
    <row r="21" spans="1:4" ht="38.450000000000003" customHeight="1" x14ac:dyDescent="0.2">
      <c r="A21" s="416" t="s">
        <v>49</v>
      </c>
      <c r="B21" s="416"/>
      <c r="C21" s="416"/>
    </row>
    <row r="22" spans="1:4" ht="23.25" customHeight="1" x14ac:dyDescent="0.2">
      <c r="A22" s="152" t="s">
        <v>120</v>
      </c>
      <c r="B22" s="159">
        <v>7</v>
      </c>
      <c r="C22" s="159">
        <v>5</v>
      </c>
      <c r="D22" s="195"/>
    </row>
    <row r="23" spans="1:4" ht="17.25" customHeight="1" x14ac:dyDescent="0.2">
      <c r="A23" s="152" t="s">
        <v>158</v>
      </c>
      <c r="B23" s="159">
        <v>4</v>
      </c>
      <c r="C23" s="159">
        <v>3</v>
      </c>
    </row>
    <row r="24" spans="1:4" ht="21" customHeight="1" x14ac:dyDescent="0.2">
      <c r="A24" s="152" t="s">
        <v>527</v>
      </c>
      <c r="B24" s="159">
        <v>3</v>
      </c>
      <c r="C24" s="159">
        <v>2</v>
      </c>
      <c r="D24" s="195"/>
    </row>
    <row r="25" spans="1:4" ht="17.25" customHeight="1" x14ac:dyDescent="0.2">
      <c r="A25" s="152" t="s">
        <v>157</v>
      </c>
      <c r="B25" s="159">
        <v>2</v>
      </c>
      <c r="C25" s="159">
        <v>2</v>
      </c>
    </row>
    <row r="26" spans="1:4" ht="20.25" customHeight="1" x14ac:dyDescent="0.2">
      <c r="A26" s="152" t="s">
        <v>355</v>
      </c>
      <c r="B26" s="159">
        <v>2</v>
      </c>
      <c r="C26" s="159">
        <v>2</v>
      </c>
      <c r="D26" s="195"/>
    </row>
    <row r="27" spans="1:4" ht="18" customHeight="1" x14ac:dyDescent="0.2">
      <c r="A27" s="152" t="s">
        <v>160</v>
      </c>
      <c r="B27" s="159">
        <v>2</v>
      </c>
      <c r="C27" s="159">
        <v>2</v>
      </c>
    </row>
    <row r="28" spans="1:4" ht="23.25" customHeight="1" x14ac:dyDescent="0.2">
      <c r="A28" s="152" t="s">
        <v>456</v>
      </c>
      <c r="B28" s="159">
        <v>2</v>
      </c>
      <c r="C28" s="159">
        <v>1</v>
      </c>
      <c r="D28" s="195"/>
    </row>
    <row r="29" spans="1:4" ht="18" customHeight="1" x14ac:dyDescent="0.2">
      <c r="A29" s="152" t="s">
        <v>528</v>
      </c>
      <c r="B29" s="159">
        <v>2</v>
      </c>
      <c r="C29" s="159">
        <v>0</v>
      </c>
    </row>
    <row r="30" spans="1:4" ht="33" customHeight="1" x14ac:dyDescent="0.2">
      <c r="A30" s="152" t="s">
        <v>126</v>
      </c>
      <c r="B30" s="159">
        <v>1</v>
      </c>
      <c r="C30" s="159">
        <v>1</v>
      </c>
      <c r="D30" s="195"/>
    </row>
    <row r="31" spans="1:4" ht="18" customHeight="1" x14ac:dyDescent="0.2">
      <c r="A31" s="152" t="s">
        <v>143</v>
      </c>
      <c r="B31" s="159">
        <v>1</v>
      </c>
      <c r="C31" s="159">
        <v>1</v>
      </c>
    </row>
    <row r="32" spans="1:4" ht="18" customHeight="1" x14ac:dyDescent="0.2">
      <c r="A32" s="152" t="s">
        <v>146</v>
      </c>
      <c r="B32" s="159">
        <v>1</v>
      </c>
      <c r="C32" s="159">
        <v>1</v>
      </c>
      <c r="D32" s="195"/>
    </row>
    <row r="33" spans="1:4" ht="21" customHeight="1" x14ac:dyDescent="0.2">
      <c r="A33" s="152" t="s">
        <v>161</v>
      </c>
      <c r="B33" s="159">
        <v>1</v>
      </c>
      <c r="C33" s="159">
        <v>0</v>
      </c>
    </row>
    <row r="34" spans="1:4" ht="21" customHeight="1" x14ac:dyDescent="0.2">
      <c r="A34" s="152" t="s">
        <v>477</v>
      </c>
      <c r="B34" s="159">
        <v>1</v>
      </c>
      <c r="C34" s="159">
        <v>1</v>
      </c>
      <c r="D34" s="195"/>
    </row>
    <row r="35" spans="1:4" ht="38.25" customHeight="1" x14ac:dyDescent="0.2">
      <c r="A35" s="152" t="s">
        <v>529</v>
      </c>
      <c r="B35" s="159">
        <v>1</v>
      </c>
      <c r="C35" s="159">
        <v>1</v>
      </c>
    </row>
    <row r="36" spans="1:4" ht="15.75" x14ac:dyDescent="0.2">
      <c r="A36" s="152" t="s">
        <v>408</v>
      </c>
      <c r="B36" s="159">
        <v>1</v>
      </c>
      <c r="C36" s="159">
        <v>0</v>
      </c>
      <c r="D36" s="195"/>
    </row>
    <row r="37" spans="1:4" ht="38.450000000000003" customHeight="1" x14ac:dyDescent="0.2">
      <c r="A37" s="416" t="s">
        <v>50</v>
      </c>
      <c r="B37" s="416"/>
      <c r="C37" s="416"/>
    </row>
    <row r="38" spans="1:4" ht="21.75" customHeight="1" x14ac:dyDescent="0.2">
      <c r="A38" s="153" t="s">
        <v>162</v>
      </c>
      <c r="B38" s="159">
        <v>4</v>
      </c>
      <c r="C38" s="159">
        <v>4</v>
      </c>
      <c r="D38" s="195"/>
    </row>
    <row r="39" spans="1:4" ht="21.75" customHeight="1" x14ac:dyDescent="0.2">
      <c r="A39" s="153" t="s">
        <v>119</v>
      </c>
      <c r="B39" s="159">
        <v>3</v>
      </c>
      <c r="C39" s="159">
        <v>3</v>
      </c>
    </row>
    <row r="40" spans="1:4" ht="21.75" customHeight="1" x14ac:dyDescent="0.2">
      <c r="A40" s="153" t="s">
        <v>252</v>
      </c>
      <c r="B40" s="159">
        <v>3</v>
      </c>
      <c r="C40" s="159">
        <v>1</v>
      </c>
      <c r="D40" s="195"/>
    </row>
    <row r="41" spans="1:4" ht="21.75" customHeight="1" x14ac:dyDescent="0.2">
      <c r="A41" s="153" t="s">
        <v>360</v>
      </c>
      <c r="B41" s="159">
        <v>3</v>
      </c>
      <c r="C41" s="159">
        <v>3</v>
      </c>
    </row>
    <row r="42" spans="1:4" ht="21.75" customHeight="1" x14ac:dyDescent="0.2">
      <c r="A42" s="153" t="s">
        <v>109</v>
      </c>
      <c r="B42" s="159">
        <v>2</v>
      </c>
      <c r="C42" s="159">
        <v>1</v>
      </c>
      <c r="D42" s="195"/>
    </row>
    <row r="43" spans="1:4" ht="20.25" customHeight="1" x14ac:dyDescent="0.2">
      <c r="A43" s="153" t="s">
        <v>384</v>
      </c>
      <c r="B43" s="159">
        <v>2</v>
      </c>
      <c r="C43" s="159">
        <v>2</v>
      </c>
    </row>
    <row r="44" spans="1:4" ht="19.5" customHeight="1" x14ac:dyDescent="0.2">
      <c r="A44" s="153" t="s">
        <v>545</v>
      </c>
      <c r="B44" s="159">
        <v>1</v>
      </c>
      <c r="C44" s="159">
        <v>1</v>
      </c>
      <c r="D44" s="195"/>
    </row>
    <row r="45" spans="1:4" ht="18.75" customHeight="1" x14ac:dyDescent="0.2">
      <c r="A45" s="153" t="s">
        <v>165</v>
      </c>
      <c r="B45" s="159">
        <v>1</v>
      </c>
      <c r="C45" s="159">
        <v>0</v>
      </c>
    </row>
    <row r="46" spans="1:4" ht="22.5" customHeight="1" x14ac:dyDescent="0.2">
      <c r="A46" s="153" t="s">
        <v>317</v>
      </c>
      <c r="B46" s="159">
        <v>1</v>
      </c>
      <c r="C46" s="159">
        <v>0</v>
      </c>
      <c r="D46" s="195"/>
    </row>
    <row r="47" spans="1:4" ht="18.75" customHeight="1" x14ac:dyDescent="0.2">
      <c r="A47" s="153" t="s">
        <v>245</v>
      </c>
      <c r="B47" s="159">
        <v>1</v>
      </c>
      <c r="C47" s="159">
        <v>1</v>
      </c>
    </row>
    <row r="48" spans="1:4" ht="22.5" customHeight="1" x14ac:dyDescent="0.2">
      <c r="A48" s="153" t="s">
        <v>163</v>
      </c>
      <c r="B48" s="159">
        <v>1</v>
      </c>
      <c r="C48" s="159">
        <v>0</v>
      </c>
      <c r="D48" s="195"/>
    </row>
    <row r="49" spans="1:4" ht="34.5" customHeight="1" x14ac:dyDescent="0.2">
      <c r="A49" s="153" t="s">
        <v>417</v>
      </c>
      <c r="B49" s="159">
        <v>1</v>
      </c>
      <c r="C49" s="159">
        <v>1</v>
      </c>
    </row>
    <row r="50" spans="1:4" ht="21.75" customHeight="1" x14ac:dyDescent="0.2">
      <c r="A50" s="153" t="s">
        <v>422</v>
      </c>
      <c r="B50" s="159">
        <v>1</v>
      </c>
      <c r="C50" s="159">
        <v>0</v>
      </c>
      <c r="D50" s="195"/>
    </row>
    <row r="51" spans="1:4" ht="21.75" customHeight="1" x14ac:dyDescent="0.2">
      <c r="A51" s="153" t="s">
        <v>530</v>
      </c>
      <c r="B51" s="159">
        <v>1</v>
      </c>
      <c r="C51" s="159">
        <v>1</v>
      </c>
    </row>
    <row r="52" spans="1:4" ht="21.75" customHeight="1" x14ac:dyDescent="0.2">
      <c r="A52" s="153" t="s">
        <v>531</v>
      </c>
      <c r="B52" s="159">
        <v>1</v>
      </c>
      <c r="C52" s="159">
        <v>0</v>
      </c>
      <c r="D52" s="195"/>
    </row>
    <row r="53" spans="1:4" ht="38.450000000000003" customHeight="1" x14ac:dyDescent="0.2">
      <c r="A53" s="416" t="s">
        <v>51</v>
      </c>
      <c r="B53" s="416"/>
      <c r="C53" s="416"/>
    </row>
    <row r="54" spans="1:4" ht="20.25" customHeight="1" x14ac:dyDescent="0.2">
      <c r="A54" s="152" t="s">
        <v>387</v>
      </c>
      <c r="B54" s="192">
        <v>3</v>
      </c>
      <c r="C54" s="192">
        <v>3</v>
      </c>
      <c r="D54" s="195"/>
    </row>
    <row r="55" spans="1:4" ht="16.5" customHeight="1" x14ac:dyDescent="0.2">
      <c r="A55" s="152" t="s">
        <v>418</v>
      </c>
      <c r="B55" s="159">
        <v>3</v>
      </c>
      <c r="C55" s="159">
        <v>3</v>
      </c>
    </row>
    <row r="56" spans="1:4" ht="20.25" customHeight="1" x14ac:dyDescent="0.2">
      <c r="A56" s="152" t="s">
        <v>447</v>
      </c>
      <c r="B56" s="159">
        <v>2</v>
      </c>
      <c r="C56" s="159">
        <v>2</v>
      </c>
      <c r="D56" s="195"/>
    </row>
    <row r="57" spans="1:4" ht="16.5" customHeight="1" x14ac:dyDescent="0.2">
      <c r="A57" s="152" t="s">
        <v>125</v>
      </c>
      <c r="B57" s="154">
        <v>1</v>
      </c>
      <c r="C57" s="154">
        <v>1</v>
      </c>
    </row>
    <row r="58" spans="1:4" ht="21.75" customHeight="1" x14ac:dyDescent="0.2">
      <c r="A58" s="152" t="s">
        <v>169</v>
      </c>
      <c r="B58" s="159">
        <v>1</v>
      </c>
      <c r="C58" s="159">
        <v>1</v>
      </c>
      <c r="D58" s="195"/>
    </row>
    <row r="59" spans="1:4" ht="35.25" customHeight="1" x14ac:dyDescent="0.2">
      <c r="A59" s="152" t="s">
        <v>250</v>
      </c>
      <c r="B59" s="159">
        <v>1</v>
      </c>
      <c r="C59" s="159">
        <v>1</v>
      </c>
    </row>
    <row r="60" spans="1:4" ht="24" customHeight="1" x14ac:dyDescent="0.2">
      <c r="A60" s="152" t="s">
        <v>166</v>
      </c>
      <c r="B60" s="159">
        <v>1</v>
      </c>
      <c r="C60" s="159">
        <v>1</v>
      </c>
      <c r="D60" s="195"/>
    </row>
    <row r="61" spans="1:4" ht="33.75" customHeight="1" x14ac:dyDescent="0.2">
      <c r="A61" s="152" t="s">
        <v>492</v>
      </c>
      <c r="B61" s="159">
        <v>1</v>
      </c>
      <c r="C61" s="159">
        <v>1</v>
      </c>
    </row>
    <row r="62" spans="1:4" ht="21" customHeight="1" x14ac:dyDescent="0.2">
      <c r="A62" s="152" t="s">
        <v>532</v>
      </c>
      <c r="B62" s="159">
        <v>1</v>
      </c>
      <c r="C62" s="159">
        <v>1</v>
      </c>
      <c r="D62" s="195"/>
    </row>
    <row r="63" spans="1:4" ht="16.5" customHeight="1" x14ac:dyDescent="0.2">
      <c r="A63" s="152" t="s">
        <v>533</v>
      </c>
      <c r="B63" s="159">
        <v>1</v>
      </c>
      <c r="C63" s="159">
        <v>1</v>
      </c>
    </row>
    <row r="64" spans="1:4" ht="38.450000000000003" customHeight="1" x14ac:dyDescent="0.2">
      <c r="A64" s="416" t="s">
        <v>52</v>
      </c>
      <c r="B64" s="416"/>
      <c r="C64" s="416"/>
    </row>
    <row r="65" spans="1:5" ht="21" customHeight="1" x14ac:dyDescent="0.2">
      <c r="A65" s="152" t="s">
        <v>112</v>
      </c>
      <c r="B65" s="159">
        <v>60</v>
      </c>
      <c r="C65" s="159">
        <v>52</v>
      </c>
      <c r="D65" s="195"/>
      <c r="E65" s="195"/>
    </row>
    <row r="66" spans="1:5" ht="21" customHeight="1" x14ac:dyDescent="0.2">
      <c r="A66" s="152" t="s">
        <v>251</v>
      </c>
      <c r="B66" s="159">
        <v>53</v>
      </c>
      <c r="C66" s="159">
        <v>45</v>
      </c>
    </row>
    <row r="67" spans="1:5" ht="21" customHeight="1" x14ac:dyDescent="0.2">
      <c r="A67" s="152" t="s">
        <v>111</v>
      </c>
      <c r="B67" s="159">
        <v>4</v>
      </c>
      <c r="C67" s="159">
        <v>3</v>
      </c>
      <c r="D67" s="195"/>
    </row>
    <row r="68" spans="1:5" ht="21" customHeight="1" x14ac:dyDescent="0.2">
      <c r="A68" s="152" t="s">
        <v>106</v>
      </c>
      <c r="B68" s="159">
        <v>3</v>
      </c>
      <c r="C68" s="159">
        <v>3</v>
      </c>
    </row>
    <row r="69" spans="1:5" ht="21" customHeight="1" x14ac:dyDescent="0.2">
      <c r="A69" s="152" t="s">
        <v>463</v>
      </c>
      <c r="B69" s="159">
        <v>3</v>
      </c>
      <c r="C69" s="159">
        <v>3</v>
      </c>
      <c r="D69" s="195"/>
    </row>
    <row r="70" spans="1:5" ht="20.25" customHeight="1" x14ac:dyDescent="0.2">
      <c r="A70" s="152" t="s">
        <v>534</v>
      </c>
      <c r="B70" s="159">
        <v>3</v>
      </c>
      <c r="C70" s="159">
        <v>3</v>
      </c>
    </row>
    <row r="71" spans="1:5" ht="36" customHeight="1" x14ac:dyDescent="0.2">
      <c r="A71" s="152" t="s">
        <v>535</v>
      </c>
      <c r="B71" s="159">
        <v>3</v>
      </c>
      <c r="C71" s="159">
        <v>3</v>
      </c>
      <c r="D71" s="195"/>
    </row>
    <row r="72" spans="1:5" ht="17.25" customHeight="1" x14ac:dyDescent="0.2">
      <c r="A72" s="152" t="s">
        <v>172</v>
      </c>
      <c r="B72" s="159">
        <v>2</v>
      </c>
      <c r="C72" s="159">
        <v>2</v>
      </c>
    </row>
    <row r="73" spans="1:5" ht="20.25" customHeight="1" x14ac:dyDescent="0.2">
      <c r="A73" s="152" t="s">
        <v>138</v>
      </c>
      <c r="B73" s="159">
        <v>2</v>
      </c>
      <c r="C73" s="159">
        <v>2</v>
      </c>
      <c r="D73" s="195"/>
    </row>
    <row r="74" spans="1:5" ht="21.75" customHeight="1" x14ac:dyDescent="0.2">
      <c r="A74" s="152" t="s">
        <v>389</v>
      </c>
      <c r="B74" s="159">
        <v>2</v>
      </c>
      <c r="C74" s="159">
        <v>2</v>
      </c>
    </row>
    <row r="75" spans="1:5" ht="18.75" customHeight="1" x14ac:dyDescent="0.2">
      <c r="A75" s="152" t="s">
        <v>470</v>
      </c>
      <c r="B75" s="159">
        <v>2</v>
      </c>
      <c r="C75" s="159">
        <v>2</v>
      </c>
      <c r="D75" s="195"/>
    </row>
    <row r="76" spans="1:5" ht="34.5" customHeight="1" x14ac:dyDescent="0.2">
      <c r="A76" s="152" t="s">
        <v>323</v>
      </c>
      <c r="B76" s="159">
        <v>2</v>
      </c>
      <c r="C76" s="159">
        <v>2</v>
      </c>
    </row>
    <row r="77" spans="1:5" ht="23.25" customHeight="1" x14ac:dyDescent="0.2">
      <c r="A77" s="152" t="s">
        <v>536</v>
      </c>
      <c r="B77" s="159">
        <v>2</v>
      </c>
      <c r="C77" s="159">
        <v>2</v>
      </c>
      <c r="D77" s="195"/>
    </row>
    <row r="78" spans="1:5" ht="18.75" customHeight="1" x14ac:dyDescent="0.2">
      <c r="A78" s="152" t="s">
        <v>322</v>
      </c>
      <c r="B78" s="159">
        <v>2</v>
      </c>
      <c r="C78" s="159">
        <v>2</v>
      </c>
    </row>
    <row r="79" spans="1:5" ht="21" customHeight="1" x14ac:dyDescent="0.2">
      <c r="A79" s="152" t="s">
        <v>104</v>
      </c>
      <c r="B79" s="159">
        <v>1</v>
      </c>
      <c r="C79" s="159">
        <v>1</v>
      </c>
      <c r="D79" s="195"/>
    </row>
    <row r="80" spans="1:5" ht="38.450000000000003" customHeight="1" x14ac:dyDescent="0.2">
      <c r="A80" s="416" t="s">
        <v>175</v>
      </c>
      <c r="B80" s="416"/>
      <c r="C80" s="416"/>
    </row>
    <row r="81" spans="1:4" ht="37.5" customHeight="1" x14ac:dyDescent="0.2">
      <c r="A81" s="152" t="s">
        <v>121</v>
      </c>
      <c r="B81" s="159">
        <v>8</v>
      </c>
      <c r="C81" s="159">
        <v>8</v>
      </c>
      <c r="D81" s="195"/>
    </row>
    <row r="82" spans="1:4" ht="18.75" customHeight="1" x14ac:dyDescent="0.2">
      <c r="A82" s="152" t="s">
        <v>181</v>
      </c>
      <c r="B82" s="159">
        <v>7</v>
      </c>
      <c r="C82" s="159">
        <v>3</v>
      </c>
    </row>
    <row r="83" spans="1:4" ht="20.25" customHeight="1" x14ac:dyDescent="0.2">
      <c r="A83" s="152" t="s">
        <v>178</v>
      </c>
      <c r="B83" s="159">
        <v>6</v>
      </c>
      <c r="C83" s="159">
        <v>6</v>
      </c>
      <c r="D83" s="195"/>
    </row>
    <row r="84" spans="1:4" ht="18" customHeight="1" x14ac:dyDescent="0.2">
      <c r="A84" s="152" t="s">
        <v>180</v>
      </c>
      <c r="B84" s="159">
        <v>3</v>
      </c>
      <c r="C84" s="159">
        <v>2</v>
      </c>
    </row>
    <row r="85" spans="1:4" ht="19.5" customHeight="1" x14ac:dyDescent="0.2">
      <c r="A85" s="152" t="s">
        <v>177</v>
      </c>
      <c r="B85" s="159">
        <v>3</v>
      </c>
      <c r="C85" s="159">
        <v>3</v>
      </c>
      <c r="D85" s="195"/>
    </row>
    <row r="86" spans="1:4" ht="22.5" customHeight="1" x14ac:dyDescent="0.2">
      <c r="A86" s="152" t="s">
        <v>246</v>
      </c>
      <c r="B86" s="159">
        <v>3</v>
      </c>
      <c r="C86" s="159">
        <v>3</v>
      </c>
    </row>
    <row r="87" spans="1:4" ht="19.5" customHeight="1" x14ac:dyDescent="0.2">
      <c r="A87" s="152" t="s">
        <v>184</v>
      </c>
      <c r="B87" s="159">
        <v>2</v>
      </c>
      <c r="C87" s="159">
        <v>1</v>
      </c>
      <c r="D87" s="195"/>
    </row>
    <row r="88" spans="1:4" ht="33" customHeight="1" x14ac:dyDescent="0.2">
      <c r="A88" s="152" t="s">
        <v>426</v>
      </c>
      <c r="B88" s="159">
        <v>2</v>
      </c>
      <c r="C88" s="159">
        <v>2</v>
      </c>
    </row>
    <row r="89" spans="1:4" ht="19.5" customHeight="1" x14ac:dyDescent="0.2">
      <c r="A89" s="152" t="s">
        <v>182</v>
      </c>
      <c r="B89" s="159">
        <v>1</v>
      </c>
      <c r="C89" s="159">
        <v>1</v>
      </c>
      <c r="D89" s="195"/>
    </row>
    <row r="90" spans="1:4" ht="15.75" customHeight="1" x14ac:dyDescent="0.2">
      <c r="A90" s="152" t="s">
        <v>537</v>
      </c>
      <c r="B90" s="159">
        <v>1</v>
      </c>
      <c r="C90" s="159">
        <v>1</v>
      </c>
    </row>
    <row r="91" spans="1:4" ht="18.75" customHeight="1" x14ac:dyDescent="0.2">
      <c r="A91" s="152" t="s">
        <v>538</v>
      </c>
      <c r="B91" s="159">
        <v>1</v>
      </c>
      <c r="C91" s="159">
        <v>1</v>
      </c>
      <c r="D91" s="195"/>
    </row>
    <row r="92" spans="1:4" ht="15.75" x14ac:dyDescent="0.2">
      <c r="A92" s="152" t="s">
        <v>247</v>
      </c>
      <c r="B92" s="159">
        <v>1</v>
      </c>
      <c r="C92" s="159">
        <v>1</v>
      </c>
    </row>
    <row r="93" spans="1:4" ht="47.25" x14ac:dyDescent="0.2">
      <c r="A93" s="152" t="s">
        <v>539</v>
      </c>
      <c r="B93" s="159">
        <v>1</v>
      </c>
      <c r="C93" s="159">
        <v>1</v>
      </c>
      <c r="D93" s="195"/>
    </row>
    <row r="94" spans="1:4" ht="38.450000000000003" customHeight="1" x14ac:dyDescent="0.2">
      <c r="A94" s="416" t="s">
        <v>54</v>
      </c>
      <c r="B94" s="416"/>
      <c r="C94" s="416"/>
    </row>
    <row r="95" spans="1:4" ht="18.75" customHeight="1" x14ac:dyDescent="0.2">
      <c r="A95" s="152" t="s">
        <v>117</v>
      </c>
      <c r="B95" s="159">
        <v>18</v>
      </c>
      <c r="C95" s="159">
        <v>16</v>
      </c>
      <c r="D95" s="195"/>
    </row>
    <row r="96" spans="1:4" ht="36" customHeight="1" x14ac:dyDescent="0.2">
      <c r="A96" s="152" t="s">
        <v>139</v>
      </c>
      <c r="B96" s="159">
        <v>11</v>
      </c>
      <c r="C96" s="159">
        <v>8</v>
      </c>
    </row>
    <row r="97" spans="1:4" ht="31.5" x14ac:dyDescent="0.2">
      <c r="A97" s="151" t="s">
        <v>124</v>
      </c>
      <c r="B97" s="159">
        <v>10</v>
      </c>
      <c r="C97" s="159">
        <v>8</v>
      </c>
      <c r="D97" s="195"/>
    </row>
    <row r="98" spans="1:4" ht="15.75" x14ac:dyDescent="0.2">
      <c r="A98" s="152" t="s">
        <v>136</v>
      </c>
      <c r="B98" s="159">
        <v>10</v>
      </c>
      <c r="C98" s="159">
        <v>9</v>
      </c>
    </row>
    <row r="99" spans="1:4" ht="15.75" x14ac:dyDescent="0.2">
      <c r="A99" s="152" t="s">
        <v>187</v>
      </c>
      <c r="B99" s="159">
        <v>8</v>
      </c>
      <c r="C99" s="159">
        <v>7</v>
      </c>
      <c r="D99" s="195"/>
    </row>
    <row r="100" spans="1:4" ht="19.5" customHeight="1" x14ac:dyDescent="0.2">
      <c r="A100" s="152" t="s">
        <v>405</v>
      </c>
      <c r="B100" s="159">
        <v>6</v>
      </c>
      <c r="C100" s="159">
        <v>6</v>
      </c>
    </row>
    <row r="101" spans="1:4" ht="18.75" customHeight="1" x14ac:dyDescent="0.2">
      <c r="A101" s="152" t="s">
        <v>209</v>
      </c>
      <c r="B101" s="159">
        <v>5</v>
      </c>
      <c r="C101" s="159">
        <v>3</v>
      </c>
      <c r="D101" s="195"/>
    </row>
    <row r="102" spans="1:4" ht="35.25" customHeight="1" x14ac:dyDescent="0.2">
      <c r="A102" s="152" t="s">
        <v>524</v>
      </c>
      <c r="B102" s="159">
        <v>5</v>
      </c>
      <c r="C102" s="159">
        <v>3</v>
      </c>
    </row>
    <row r="103" spans="1:4" ht="20.25" customHeight="1" x14ac:dyDescent="0.2">
      <c r="A103" s="152" t="s">
        <v>185</v>
      </c>
      <c r="B103" s="159">
        <v>4</v>
      </c>
      <c r="C103" s="159">
        <v>4</v>
      </c>
      <c r="D103" s="195"/>
    </row>
    <row r="104" spans="1:4" ht="22.5" customHeight="1" x14ac:dyDescent="0.2">
      <c r="A104" s="152" t="s">
        <v>458</v>
      </c>
      <c r="B104" s="159">
        <v>4</v>
      </c>
      <c r="C104" s="159">
        <v>3</v>
      </c>
    </row>
    <row r="105" spans="1:4" ht="23.25" customHeight="1" x14ac:dyDescent="0.2">
      <c r="A105" s="152" t="s">
        <v>319</v>
      </c>
      <c r="B105" s="159">
        <v>3</v>
      </c>
      <c r="C105" s="159">
        <v>3</v>
      </c>
      <c r="D105" s="195"/>
    </row>
    <row r="106" spans="1:4" ht="36.75" customHeight="1" x14ac:dyDescent="0.2">
      <c r="A106" s="152" t="s">
        <v>140</v>
      </c>
      <c r="B106" s="159">
        <v>3</v>
      </c>
      <c r="C106" s="159">
        <v>3</v>
      </c>
    </row>
    <row r="107" spans="1:4" ht="19.5" customHeight="1" x14ac:dyDescent="0.2">
      <c r="A107" s="152" t="s">
        <v>540</v>
      </c>
      <c r="B107" s="159">
        <v>3</v>
      </c>
      <c r="C107" s="159">
        <v>2</v>
      </c>
      <c r="D107" s="195"/>
    </row>
    <row r="108" spans="1:4" ht="21" customHeight="1" x14ac:dyDescent="0.2">
      <c r="A108" s="152" t="s">
        <v>541</v>
      </c>
      <c r="B108" s="159">
        <v>3</v>
      </c>
      <c r="C108" s="159">
        <v>3</v>
      </c>
    </row>
    <row r="109" spans="1:4" ht="16.5" customHeight="1" x14ac:dyDescent="0.2">
      <c r="A109" s="152" t="s">
        <v>255</v>
      </c>
      <c r="B109" s="159">
        <v>2</v>
      </c>
      <c r="C109" s="159">
        <v>2</v>
      </c>
      <c r="D109" s="195"/>
    </row>
    <row r="110" spans="1:4" ht="63.75" customHeight="1" x14ac:dyDescent="0.2">
      <c r="A110" s="416" t="s">
        <v>55</v>
      </c>
      <c r="B110" s="416"/>
      <c r="C110" s="416"/>
    </row>
    <row r="111" spans="1:4" ht="20.25" customHeight="1" x14ac:dyDescent="0.2">
      <c r="A111" s="152" t="s">
        <v>102</v>
      </c>
      <c r="B111" s="159">
        <v>70</v>
      </c>
      <c r="C111" s="159">
        <v>55</v>
      </c>
      <c r="D111" s="195"/>
    </row>
    <row r="112" spans="1:4" ht="47.25" x14ac:dyDescent="0.2">
      <c r="A112" s="152" t="s">
        <v>200</v>
      </c>
      <c r="B112" s="159">
        <v>30</v>
      </c>
      <c r="C112" s="159">
        <v>23</v>
      </c>
    </row>
    <row r="113" spans="1:4" ht="19.5" customHeight="1" x14ac:dyDescent="0.2">
      <c r="A113" s="152" t="s">
        <v>108</v>
      </c>
      <c r="B113" s="159">
        <v>24</v>
      </c>
      <c r="C113" s="159">
        <v>18</v>
      </c>
      <c r="D113" s="195"/>
    </row>
    <row r="114" spans="1:4" ht="19.5" customHeight="1" x14ac:dyDescent="0.2">
      <c r="A114" s="152" t="s">
        <v>114</v>
      </c>
      <c r="B114" s="159">
        <v>13</v>
      </c>
      <c r="C114" s="159">
        <v>7</v>
      </c>
    </row>
    <row r="115" spans="1:4" ht="19.5" customHeight="1" x14ac:dyDescent="0.2">
      <c r="A115" s="152" t="s">
        <v>204</v>
      </c>
      <c r="B115" s="159">
        <v>8</v>
      </c>
      <c r="C115" s="159">
        <v>7</v>
      </c>
      <c r="D115" s="195"/>
    </row>
    <row r="116" spans="1:4" ht="19.5" customHeight="1" x14ac:dyDescent="0.2">
      <c r="A116" s="152" t="s">
        <v>193</v>
      </c>
      <c r="B116" s="159">
        <v>7</v>
      </c>
      <c r="C116" s="159">
        <v>7</v>
      </c>
    </row>
    <row r="117" spans="1:4" ht="19.5" customHeight="1" x14ac:dyDescent="0.2">
      <c r="A117" s="152" t="s">
        <v>137</v>
      </c>
      <c r="B117" s="159">
        <v>5</v>
      </c>
      <c r="C117" s="159">
        <v>5</v>
      </c>
      <c r="D117" s="195"/>
    </row>
    <row r="118" spans="1:4" ht="19.5" customHeight="1" x14ac:dyDescent="0.2">
      <c r="A118" s="152" t="s">
        <v>189</v>
      </c>
      <c r="B118" s="159">
        <v>3</v>
      </c>
      <c r="C118" s="159">
        <v>1</v>
      </c>
    </row>
    <row r="119" spans="1:4" ht="19.5" customHeight="1" x14ac:dyDescent="0.2">
      <c r="A119" s="152" t="s">
        <v>190</v>
      </c>
      <c r="B119" s="159">
        <v>3</v>
      </c>
      <c r="C119" s="159">
        <v>3</v>
      </c>
      <c r="D119" s="195"/>
    </row>
    <row r="120" spans="1:4" ht="18.75" customHeight="1" x14ac:dyDescent="0.2">
      <c r="A120" s="152" t="s">
        <v>542</v>
      </c>
      <c r="B120" s="159">
        <v>2</v>
      </c>
      <c r="C120" s="159">
        <v>2</v>
      </c>
    </row>
    <row r="121" spans="1:4" ht="35.25" customHeight="1" x14ac:dyDescent="0.2">
      <c r="A121" s="152" t="s">
        <v>394</v>
      </c>
      <c r="B121" s="159">
        <v>2</v>
      </c>
      <c r="C121" s="159">
        <v>2</v>
      </c>
      <c r="D121" s="195"/>
    </row>
    <row r="122" spans="1:4" ht="14.25" customHeight="1" x14ac:dyDescent="0.2">
      <c r="A122" s="152" t="s">
        <v>543</v>
      </c>
      <c r="B122" s="159">
        <v>2</v>
      </c>
      <c r="C122" s="159">
        <v>1</v>
      </c>
    </row>
    <row r="123" spans="1:4" ht="15.75" x14ac:dyDescent="0.2">
      <c r="A123" s="152" t="s">
        <v>386</v>
      </c>
      <c r="B123" s="159">
        <v>1</v>
      </c>
      <c r="C123" s="159">
        <v>0</v>
      </c>
      <c r="D123" s="195"/>
    </row>
    <row r="124" spans="1:4" ht="15.75" x14ac:dyDescent="0.2">
      <c r="A124" s="152" t="s">
        <v>105</v>
      </c>
      <c r="B124" s="159">
        <v>1</v>
      </c>
      <c r="C124" s="159">
        <v>1</v>
      </c>
    </row>
    <row r="125" spans="1:4" ht="15.75" customHeight="1" x14ac:dyDescent="0.2">
      <c r="A125" s="152" t="s">
        <v>391</v>
      </c>
      <c r="B125" s="159">
        <v>1</v>
      </c>
      <c r="C125" s="159">
        <v>1</v>
      </c>
      <c r="D125" s="195"/>
    </row>
    <row r="126" spans="1:4" ht="38.450000000000003" customHeight="1" x14ac:dyDescent="0.2">
      <c r="A126" s="416" t="s">
        <v>191</v>
      </c>
      <c r="B126" s="416"/>
      <c r="C126" s="416"/>
    </row>
    <row r="127" spans="1:4" ht="21" customHeight="1" x14ac:dyDescent="0.2">
      <c r="A127" s="152" t="s">
        <v>103</v>
      </c>
      <c r="B127" s="159">
        <v>78</v>
      </c>
      <c r="C127" s="159">
        <v>73</v>
      </c>
      <c r="D127" s="195"/>
    </row>
    <row r="128" spans="1:4" ht="21" customHeight="1" x14ac:dyDescent="0.2">
      <c r="A128" s="152" t="s">
        <v>118</v>
      </c>
      <c r="B128" s="159">
        <v>34</v>
      </c>
      <c r="C128" s="159">
        <v>33</v>
      </c>
    </row>
    <row r="129" spans="1:4" ht="21" customHeight="1" x14ac:dyDescent="0.2">
      <c r="A129" s="152" t="s">
        <v>115</v>
      </c>
      <c r="B129" s="159">
        <v>26</v>
      </c>
      <c r="C129" s="159">
        <v>23</v>
      </c>
      <c r="D129" s="195"/>
    </row>
    <row r="130" spans="1:4" ht="21" customHeight="1" x14ac:dyDescent="0.2">
      <c r="A130" s="152" t="s">
        <v>122</v>
      </c>
      <c r="B130" s="159">
        <v>14</v>
      </c>
      <c r="C130" s="159">
        <v>12</v>
      </c>
    </row>
    <row r="131" spans="1:4" ht="21" customHeight="1" x14ac:dyDescent="0.2">
      <c r="A131" s="151" t="s">
        <v>142</v>
      </c>
      <c r="B131" s="159">
        <v>12</v>
      </c>
      <c r="C131" s="159">
        <v>12</v>
      </c>
      <c r="D131" s="195"/>
    </row>
    <row r="132" spans="1:4" ht="21" customHeight="1" x14ac:dyDescent="0.2">
      <c r="A132" s="152" t="s">
        <v>135</v>
      </c>
      <c r="B132" s="159">
        <v>9</v>
      </c>
      <c r="C132" s="159">
        <v>8</v>
      </c>
    </row>
    <row r="133" spans="1:4" ht="21" customHeight="1" x14ac:dyDescent="0.2">
      <c r="A133" s="152" t="s">
        <v>207</v>
      </c>
      <c r="B133" s="159">
        <v>7</v>
      </c>
      <c r="C133" s="159">
        <v>6</v>
      </c>
      <c r="D133" s="195"/>
    </row>
    <row r="134" spans="1:4" ht="21" customHeight="1" x14ac:dyDescent="0.2">
      <c r="A134" s="152" t="s">
        <v>141</v>
      </c>
      <c r="B134" s="159">
        <v>6</v>
      </c>
      <c r="C134" s="159">
        <v>5</v>
      </c>
    </row>
    <row r="135" spans="1:4" ht="21" customHeight="1" x14ac:dyDescent="0.2">
      <c r="A135" s="152" t="s">
        <v>123</v>
      </c>
      <c r="B135" s="159">
        <v>5</v>
      </c>
      <c r="C135" s="159">
        <v>4</v>
      </c>
      <c r="D135" s="195"/>
    </row>
    <row r="136" spans="1:4" ht="51.75" customHeight="1" x14ac:dyDescent="0.2">
      <c r="A136" s="152" t="s">
        <v>130</v>
      </c>
      <c r="B136" s="159">
        <v>4</v>
      </c>
      <c r="C136" s="159">
        <v>2</v>
      </c>
    </row>
    <row r="137" spans="1:4" ht="15.75" x14ac:dyDescent="0.2">
      <c r="A137" s="152" t="s">
        <v>128</v>
      </c>
      <c r="B137" s="159">
        <v>2</v>
      </c>
      <c r="C137" s="159">
        <v>2</v>
      </c>
      <c r="D137" s="195"/>
    </row>
    <row r="138" spans="1:4" ht="21.75" customHeight="1" x14ac:dyDescent="0.2">
      <c r="A138" s="152" t="s">
        <v>107</v>
      </c>
      <c r="B138" s="159">
        <v>1</v>
      </c>
      <c r="C138" s="159">
        <v>1</v>
      </c>
    </row>
    <row r="139" spans="1:4" ht="15.75" customHeight="1" x14ac:dyDescent="0.2">
      <c r="A139" s="152" t="s">
        <v>192</v>
      </c>
      <c r="B139" s="159">
        <v>1</v>
      </c>
      <c r="C139" s="159">
        <v>1</v>
      </c>
      <c r="D139" s="195"/>
    </row>
    <row r="140" spans="1:4" ht="18" customHeight="1" x14ac:dyDescent="0.2">
      <c r="A140" s="152" t="s">
        <v>324</v>
      </c>
      <c r="B140" s="159">
        <v>1</v>
      </c>
      <c r="C140" s="159">
        <v>1</v>
      </c>
    </row>
    <row r="141" spans="1:4" ht="15.75" x14ac:dyDescent="0.2">
      <c r="A141" s="152" t="s">
        <v>544</v>
      </c>
      <c r="B141" s="159">
        <v>1</v>
      </c>
      <c r="C141" s="159">
        <v>1</v>
      </c>
      <c r="D141" s="195"/>
    </row>
    <row r="142" spans="1:4" ht="15.75" x14ac:dyDescent="0.25">
      <c r="A142" s="131"/>
      <c r="B142" s="155"/>
      <c r="C142" s="155"/>
    </row>
  </sheetData>
  <mergeCells count="11">
    <mergeCell ref="A53:C53"/>
    <mergeCell ref="A1:C1"/>
    <mergeCell ref="A2:C2"/>
    <mergeCell ref="A5:C5"/>
    <mergeCell ref="A21:C21"/>
    <mergeCell ref="A37:C37"/>
    <mergeCell ref="A64:C64"/>
    <mergeCell ref="A80:C80"/>
    <mergeCell ref="A94:C94"/>
    <mergeCell ref="A110:C110"/>
    <mergeCell ref="A126:C126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3" max="16383" man="1"/>
    <brk id="93" max="16383" man="1"/>
    <brk id="12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zoomScaleSheetLayoutView="70" workbookViewId="0">
      <selection activeCell="H30" sqref="H30"/>
    </sheetView>
  </sheetViews>
  <sheetFormatPr defaultColWidth="9.140625" defaultRowHeight="12.75" x14ac:dyDescent="0.2"/>
  <cols>
    <col min="1" max="1" width="64.42578125" style="2" customWidth="1"/>
    <col min="2" max="2" width="14.5703125" style="2" customWidth="1"/>
    <col min="3" max="3" width="16.140625" style="15" customWidth="1"/>
    <col min="4" max="4" width="12.5703125" style="2" customWidth="1"/>
    <col min="5" max="5" width="17.5703125" style="2" customWidth="1"/>
    <col min="6" max="6" width="7.5703125" style="2" customWidth="1"/>
    <col min="7" max="16384" width="9.140625" style="2"/>
  </cols>
  <sheetData>
    <row r="1" spans="1:7" ht="63.75" customHeight="1" x14ac:dyDescent="0.45">
      <c r="A1" s="417" t="s">
        <v>241</v>
      </c>
      <c r="B1" s="417"/>
      <c r="C1" s="417"/>
      <c r="D1" s="417"/>
      <c r="E1" s="417"/>
      <c r="F1" s="1"/>
      <c r="G1" s="1"/>
    </row>
    <row r="2" spans="1:7" ht="20.25" customHeight="1" x14ac:dyDescent="0.2">
      <c r="A2" s="418"/>
      <c r="B2" s="418"/>
      <c r="C2" s="418"/>
      <c r="D2" s="418"/>
      <c r="E2" s="418"/>
    </row>
    <row r="3" spans="1:7" ht="18" customHeight="1" x14ac:dyDescent="0.2">
      <c r="A3" s="419" t="s">
        <v>0</v>
      </c>
      <c r="B3" s="421" t="s">
        <v>472</v>
      </c>
      <c r="C3" s="421" t="s">
        <v>473</v>
      </c>
      <c r="D3" s="423" t="s">
        <v>1</v>
      </c>
      <c r="E3" s="424"/>
    </row>
    <row r="4" spans="1:7" ht="46.5" customHeight="1" x14ac:dyDescent="0.2">
      <c r="A4" s="420"/>
      <c r="B4" s="422"/>
      <c r="C4" s="422"/>
      <c r="D4" s="3" t="s">
        <v>2</v>
      </c>
      <c r="E4" s="4" t="s">
        <v>344</v>
      </c>
    </row>
    <row r="5" spans="1:7" ht="46.5" customHeight="1" x14ac:dyDescent="0.2">
      <c r="A5" s="312" t="s">
        <v>350</v>
      </c>
      <c r="B5" s="336">
        <f>'25'!B9</f>
        <v>8676</v>
      </c>
      <c r="C5" s="258">
        <f>'25'!C9</f>
        <v>5434</v>
      </c>
      <c r="D5" s="7">
        <f t="shared" ref="D5" si="0">ROUND(C5/B5*100,1)</f>
        <v>62.6</v>
      </c>
      <c r="E5" s="307">
        <f t="shared" ref="E5" si="1">C5-B5</f>
        <v>-3242</v>
      </c>
    </row>
    <row r="6" spans="1:7" ht="27" customHeight="1" x14ac:dyDescent="0.25">
      <c r="A6" s="313" t="s">
        <v>351</v>
      </c>
      <c r="B6" s="258">
        <f>'25'!F9</f>
        <v>8209</v>
      </c>
      <c r="C6" s="258">
        <f>'25'!G9</f>
        <v>4834</v>
      </c>
      <c r="D6" s="7">
        <f t="shared" ref="D6:D18" si="2">ROUND(C6/B6*100,1)</f>
        <v>58.9</v>
      </c>
      <c r="E6" s="307">
        <f t="shared" ref="E6:E18" si="3">C6-B6</f>
        <v>-3375</v>
      </c>
      <c r="F6" s="5"/>
    </row>
    <row r="7" spans="1:7" ht="44.25" customHeight="1" x14ac:dyDescent="0.25">
      <c r="A7" s="6" t="s">
        <v>326</v>
      </c>
      <c r="B7" s="259">
        <f>'25'!J9</f>
        <v>382</v>
      </c>
      <c r="C7" s="259">
        <f>'25'!K9</f>
        <v>556</v>
      </c>
      <c r="D7" s="7">
        <f t="shared" si="2"/>
        <v>145.5</v>
      </c>
      <c r="E7" s="307">
        <f t="shared" si="3"/>
        <v>174</v>
      </c>
      <c r="F7" s="5"/>
    </row>
    <row r="8" spans="1:7" ht="26.25" customHeight="1" x14ac:dyDescent="0.25">
      <c r="A8" s="353" t="s">
        <v>327</v>
      </c>
      <c r="B8" s="259">
        <f>'25'!N9</f>
        <v>361</v>
      </c>
      <c r="C8" s="259">
        <f>'25'!O9</f>
        <v>318</v>
      </c>
      <c r="D8" s="7">
        <f t="shared" si="2"/>
        <v>88.1</v>
      </c>
      <c r="E8" s="307">
        <f t="shared" si="3"/>
        <v>-43</v>
      </c>
      <c r="F8" s="5"/>
    </row>
    <row r="9" spans="1:7" ht="24.75" customHeight="1" x14ac:dyDescent="0.25">
      <c r="A9" s="8" t="s">
        <v>328</v>
      </c>
      <c r="B9" s="260">
        <f>'25'!R9</f>
        <v>41</v>
      </c>
      <c r="C9" s="260">
        <f>'25'!S9</f>
        <v>59</v>
      </c>
      <c r="D9" s="7">
        <f t="shared" si="2"/>
        <v>143.9</v>
      </c>
      <c r="E9" s="307">
        <f t="shared" si="3"/>
        <v>18</v>
      </c>
      <c r="F9" s="5"/>
    </row>
    <row r="10" spans="1:7" ht="23.25" customHeight="1" x14ac:dyDescent="0.25">
      <c r="A10" s="9" t="s">
        <v>329</v>
      </c>
      <c r="B10" s="259">
        <f>'25'!V9</f>
        <v>17</v>
      </c>
      <c r="C10" s="259">
        <f>'25'!W9</f>
        <v>6</v>
      </c>
      <c r="D10" s="7">
        <f>IF(B10=0,0,ROUND(C10/B10*100,1))</f>
        <v>35.299999999999997</v>
      </c>
      <c r="E10" s="307">
        <f t="shared" si="3"/>
        <v>-11</v>
      </c>
      <c r="F10" s="5"/>
    </row>
    <row r="11" spans="1:7" ht="23.25" customHeight="1" x14ac:dyDescent="0.25">
      <c r="A11" s="306" t="s">
        <v>347</v>
      </c>
      <c r="B11" s="259">
        <f>'25'!Z9</f>
        <v>0</v>
      </c>
      <c r="C11" s="259">
        <f>'25'!AA9</f>
        <v>16</v>
      </c>
      <c r="D11" s="7" t="s">
        <v>592</v>
      </c>
      <c r="E11" s="307">
        <f t="shared" si="3"/>
        <v>16</v>
      </c>
      <c r="F11" s="5"/>
    </row>
    <row r="12" spans="1:7" ht="45.75" customHeight="1" x14ac:dyDescent="0.25">
      <c r="A12" s="6" t="s">
        <v>330</v>
      </c>
      <c r="B12" s="259">
        <f>'25'!AB9</f>
        <v>4</v>
      </c>
      <c r="C12" s="259">
        <f>'25'!AC9</f>
        <v>15</v>
      </c>
      <c r="D12" s="7">
        <f t="shared" si="2"/>
        <v>375</v>
      </c>
      <c r="E12" s="307">
        <f t="shared" si="3"/>
        <v>11</v>
      </c>
      <c r="F12" s="5"/>
    </row>
    <row r="13" spans="1:7" ht="45.75" customHeight="1" x14ac:dyDescent="0.25">
      <c r="A13" s="348" t="s">
        <v>466</v>
      </c>
      <c r="B13" s="354">
        <f>'25'!AF9</f>
        <v>0</v>
      </c>
      <c r="C13" s="260">
        <f>'25'!AG9</f>
        <v>411</v>
      </c>
      <c r="D13" s="7">
        <v>0</v>
      </c>
      <c r="E13" s="307">
        <f t="shared" si="3"/>
        <v>411</v>
      </c>
      <c r="F13" s="5"/>
    </row>
    <row r="14" spans="1:7" ht="41.25" customHeight="1" x14ac:dyDescent="0.25">
      <c r="A14" s="8" t="s">
        <v>333</v>
      </c>
      <c r="B14" s="309">
        <f>[15]Свод11!$C$10</f>
        <v>4983</v>
      </c>
      <c r="C14" s="309">
        <f>[16]Свод11!$C$10</f>
        <v>4157</v>
      </c>
      <c r="D14" s="7">
        <f t="shared" si="2"/>
        <v>83.4</v>
      </c>
      <c r="E14" s="307">
        <f t="shared" si="3"/>
        <v>-826</v>
      </c>
      <c r="F14" s="5"/>
    </row>
    <row r="15" spans="1:7" ht="37.5" customHeight="1" x14ac:dyDescent="0.25">
      <c r="A15" s="295" t="s">
        <v>334</v>
      </c>
      <c r="B15" s="260">
        <f>[15]Свод11!$C$11</f>
        <v>4777</v>
      </c>
      <c r="C15" s="260">
        <f>[16]Свод11!$C$11</f>
        <v>3701</v>
      </c>
      <c r="D15" s="7">
        <f t="shared" si="2"/>
        <v>77.5</v>
      </c>
      <c r="E15" s="307">
        <f t="shared" si="3"/>
        <v>-1076</v>
      </c>
      <c r="F15" s="5"/>
    </row>
    <row r="16" spans="1:7" ht="28.5" customHeight="1" x14ac:dyDescent="0.25">
      <c r="A16" s="8" t="s">
        <v>331</v>
      </c>
      <c r="B16" s="260">
        <f>'25'!AJ9</f>
        <v>4021</v>
      </c>
      <c r="C16" s="260">
        <f>'25'!AK9</f>
        <v>2065</v>
      </c>
      <c r="D16" s="7">
        <f t="shared" si="2"/>
        <v>51.4</v>
      </c>
      <c r="E16" s="307">
        <f t="shared" si="3"/>
        <v>-1956</v>
      </c>
      <c r="F16" s="5"/>
    </row>
    <row r="17" spans="1:8" ht="39" customHeight="1" x14ac:dyDescent="0.25">
      <c r="A17" s="10" t="s">
        <v>332</v>
      </c>
      <c r="B17" s="260">
        <f>'25'!AR9</f>
        <v>475</v>
      </c>
      <c r="C17" s="260">
        <f>'25'!AS9</f>
        <v>803</v>
      </c>
      <c r="D17" s="7">
        <f t="shared" si="2"/>
        <v>169.1</v>
      </c>
      <c r="E17" s="307">
        <f t="shared" si="3"/>
        <v>328</v>
      </c>
      <c r="F17" s="5"/>
    </row>
    <row r="18" spans="1:8" ht="27.75" customHeight="1" x14ac:dyDescent="0.25">
      <c r="A18" s="11" t="s">
        <v>13</v>
      </c>
      <c r="B18" s="258">
        <f>'25'!AV9</f>
        <v>850</v>
      </c>
      <c r="C18" s="258">
        <f>'25'!AW9</f>
        <v>1480</v>
      </c>
      <c r="D18" s="7">
        <f t="shared" si="2"/>
        <v>174.1</v>
      </c>
      <c r="E18" s="307">
        <f t="shared" si="3"/>
        <v>630</v>
      </c>
      <c r="F18" s="5"/>
    </row>
    <row r="19" spans="1:8" ht="19.5" customHeight="1" x14ac:dyDescent="0.25">
      <c r="A19" s="426" t="s">
        <v>3</v>
      </c>
      <c r="B19" s="427"/>
      <c r="C19" s="427"/>
      <c r="D19" s="427"/>
      <c r="E19" s="428"/>
      <c r="F19" s="5"/>
    </row>
    <row r="20" spans="1:8" ht="12.75" customHeight="1" x14ac:dyDescent="0.25">
      <c r="A20" s="429"/>
      <c r="B20" s="430"/>
      <c r="C20" s="430"/>
      <c r="D20" s="430"/>
      <c r="E20" s="431"/>
      <c r="F20" s="5"/>
    </row>
    <row r="21" spans="1:8" ht="21.75" customHeight="1" x14ac:dyDescent="0.25">
      <c r="A21" s="419" t="s">
        <v>0</v>
      </c>
      <c r="B21" s="432" t="s">
        <v>546</v>
      </c>
      <c r="C21" s="432" t="s">
        <v>547</v>
      </c>
      <c r="D21" s="423" t="s">
        <v>1</v>
      </c>
      <c r="E21" s="424"/>
      <c r="F21" s="5"/>
    </row>
    <row r="22" spans="1:8" ht="28.5" customHeight="1" x14ac:dyDescent="0.25">
      <c r="A22" s="420"/>
      <c r="B22" s="433"/>
      <c r="C22" s="433"/>
      <c r="D22" s="3" t="s">
        <v>2</v>
      </c>
      <c r="E22" s="4" t="s">
        <v>343</v>
      </c>
      <c r="F22" s="5"/>
    </row>
    <row r="23" spans="1:8" ht="28.5" customHeight="1" x14ac:dyDescent="0.25">
      <c r="A23" s="314" t="s">
        <v>434</v>
      </c>
      <c r="B23" s="336">
        <f>'25'!AX9</f>
        <v>6668</v>
      </c>
      <c r="C23" s="324">
        <f>'25'!AY9</f>
        <v>4423</v>
      </c>
      <c r="D23" s="7">
        <f t="shared" ref="D23" si="4">ROUND(C23/B23*100,1)</f>
        <v>66.3</v>
      </c>
      <c r="E23" s="307">
        <f>C23-B23</f>
        <v>-2245</v>
      </c>
      <c r="F23" s="5"/>
    </row>
    <row r="24" spans="1:8" ht="23.25" customHeight="1" x14ac:dyDescent="0.25">
      <c r="A24" s="315" t="s">
        <v>435</v>
      </c>
      <c r="B24" s="259">
        <f>'25'!BB9</f>
        <v>6347</v>
      </c>
      <c r="C24" s="259">
        <f>'25'!BC9</f>
        <v>4153</v>
      </c>
      <c r="D24" s="7">
        <f t="shared" ref="D24:D29" si="5">ROUND(C24/B24*100,1)</f>
        <v>65.400000000000006</v>
      </c>
      <c r="E24" s="307">
        <f>C24-B24</f>
        <v>-2194</v>
      </c>
      <c r="F24" s="5"/>
    </row>
    <row r="25" spans="1:8" ht="20.25" customHeight="1" x14ac:dyDescent="0.25">
      <c r="A25" s="6" t="s">
        <v>331</v>
      </c>
      <c r="B25" s="259">
        <f>'25'!BF9</f>
        <v>3040</v>
      </c>
      <c r="C25" s="259">
        <f>'25'!BG9</f>
        <v>1506</v>
      </c>
      <c r="D25" s="7">
        <f t="shared" si="5"/>
        <v>49.5</v>
      </c>
      <c r="E25" s="307">
        <f>C25-B25</f>
        <v>-1534</v>
      </c>
      <c r="F25" s="5"/>
    </row>
    <row r="26" spans="1:8" ht="24" customHeight="1" x14ac:dyDescent="0.25">
      <c r="A26" s="13" t="s">
        <v>436</v>
      </c>
      <c r="B26" s="346" t="s">
        <v>438</v>
      </c>
      <c r="C26" s="261">
        <f>'25'!BK9</f>
        <v>1333</v>
      </c>
      <c r="D26" s="346" t="s">
        <v>438</v>
      </c>
      <c r="E26" s="346" t="s">
        <v>438</v>
      </c>
      <c r="F26" s="5"/>
      <c r="G26" s="12"/>
    </row>
    <row r="27" spans="1:8" ht="24" customHeight="1" x14ac:dyDescent="0.25">
      <c r="A27" s="345" t="s">
        <v>439</v>
      </c>
      <c r="B27" s="261">
        <f>'25'!BJ9</f>
        <v>456</v>
      </c>
      <c r="C27" s="261">
        <f>'25'!BL9</f>
        <v>844</v>
      </c>
      <c r="D27" s="7">
        <f t="shared" ref="D27" si="6">ROUND(C27/B27*100,1)</f>
        <v>185.1</v>
      </c>
      <c r="E27" s="307">
        <f>C27-B27</f>
        <v>388</v>
      </c>
      <c r="F27" s="5"/>
      <c r="G27" s="12"/>
    </row>
    <row r="28" spans="1:8" ht="24" customHeight="1" x14ac:dyDescent="0.25">
      <c r="A28" s="345" t="s">
        <v>440</v>
      </c>
      <c r="B28" s="346" t="s">
        <v>438</v>
      </c>
      <c r="C28" s="261">
        <f>'25'!BM9</f>
        <v>489</v>
      </c>
      <c r="D28" s="346" t="s">
        <v>438</v>
      </c>
      <c r="E28" s="346" t="s">
        <v>438</v>
      </c>
      <c r="F28" s="5"/>
      <c r="G28" s="12"/>
    </row>
    <row r="29" spans="1:8" ht="25.5" customHeight="1" x14ac:dyDescent="0.25">
      <c r="A29" s="14" t="s">
        <v>4</v>
      </c>
      <c r="B29" s="261">
        <f>'25'!BN9</f>
        <v>9688</v>
      </c>
      <c r="C29" s="261">
        <f>'25'!BO9</f>
        <v>9817.11</v>
      </c>
      <c r="D29" s="305">
        <f t="shared" si="5"/>
        <v>101.3</v>
      </c>
      <c r="E29" s="308" t="s">
        <v>593</v>
      </c>
      <c r="F29" s="5"/>
    </row>
    <row r="30" spans="1:8" ht="81" customHeight="1" x14ac:dyDescent="0.2">
      <c r="A30" s="425"/>
      <c r="B30" s="425"/>
      <c r="C30" s="425"/>
      <c r="D30" s="425"/>
      <c r="E30" s="425"/>
      <c r="H30" s="2" t="s">
        <v>376</v>
      </c>
    </row>
  </sheetData>
  <mergeCells count="12">
    <mergeCell ref="A30:E30"/>
    <mergeCell ref="A19:E20"/>
    <mergeCell ref="A21:A22"/>
    <mergeCell ref="B21:B22"/>
    <mergeCell ref="C21:C22"/>
    <mergeCell ref="D21:E21"/>
    <mergeCell ref="A1:E1"/>
    <mergeCell ref="A2:E2"/>
    <mergeCell ref="A3:A4"/>
    <mergeCell ref="B3:B4"/>
    <mergeCell ref="C3:C4"/>
    <mergeCell ref="D3:E3"/>
  </mergeCells>
  <printOptions horizontalCentered="1"/>
  <pageMargins left="0.27559055118110237" right="0" top="0.19685039370078741" bottom="0" header="0" footer="0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5"/>
  <sheetViews>
    <sheetView zoomScale="75" zoomScaleNormal="75" zoomScaleSheetLayoutView="75" workbookViewId="0">
      <selection activeCell="C25" sqref="C25"/>
    </sheetView>
  </sheetViews>
  <sheetFormatPr defaultColWidth="9.140625" defaultRowHeight="12.75" x14ac:dyDescent="0.2"/>
  <cols>
    <col min="1" max="1" width="28.42578125" style="18" customWidth="1"/>
    <col min="2" max="2" width="11.7109375" style="318" customWidth="1"/>
    <col min="3" max="3" width="11.7109375" style="316" customWidth="1"/>
    <col min="4" max="5" width="7.7109375" style="318" customWidth="1"/>
    <col min="6" max="7" width="10.5703125" style="18" customWidth="1"/>
    <col min="8" max="8" width="8.42578125" style="18" customWidth="1"/>
    <col min="9" max="9" width="9.140625" style="18" customWidth="1"/>
    <col min="10" max="11" width="10.5703125" style="18" customWidth="1"/>
    <col min="12" max="12" width="8.28515625" style="18" customWidth="1"/>
    <col min="13" max="13" width="9.42578125" style="18" bestFit="1" customWidth="1"/>
    <col min="14" max="15" width="9.7109375" style="18" customWidth="1"/>
    <col min="16" max="16" width="7.42578125" style="18" customWidth="1"/>
    <col min="17" max="17" width="8.28515625" style="18" customWidth="1"/>
    <col min="18" max="19" width="8.85546875" style="18" customWidth="1"/>
    <col min="20" max="20" width="7.140625" style="18" customWidth="1"/>
    <col min="21" max="21" width="9.42578125" style="18" customWidth="1"/>
    <col min="22" max="23" width="8.140625" style="18" customWidth="1"/>
    <col min="24" max="24" width="10.140625" style="18" customWidth="1"/>
    <col min="25" max="25" width="8.140625" style="18" customWidth="1"/>
    <col min="26" max="27" width="8.140625" style="318" customWidth="1"/>
    <col min="28" max="30" width="8.85546875" style="18" customWidth="1"/>
    <col min="31" max="31" width="9.28515625" style="18" customWidth="1"/>
    <col min="32" max="32" width="13.28515625" style="318" customWidth="1"/>
    <col min="33" max="33" width="9.85546875" style="318" customWidth="1"/>
    <col min="34" max="34" width="10.5703125" style="318" customWidth="1"/>
    <col min="35" max="35" width="8.85546875" style="318" customWidth="1"/>
    <col min="36" max="36" width="8.5703125" style="18" customWidth="1"/>
    <col min="37" max="37" width="10.140625" style="18" customWidth="1"/>
    <col min="38" max="38" width="7.140625" style="18" customWidth="1"/>
    <col min="39" max="39" width="8.7109375" style="18" customWidth="1"/>
    <col min="40" max="40" width="8.140625" style="18" hidden="1" customWidth="1"/>
    <col min="41" max="41" width="8.42578125" style="18" hidden="1" customWidth="1"/>
    <col min="42" max="42" width="8" style="18" hidden="1" customWidth="1"/>
    <col min="43" max="43" width="8.85546875" style="18" hidden="1" customWidth="1"/>
    <col min="44" max="44" width="10.85546875" style="18" customWidth="1"/>
    <col min="45" max="45" width="9.7109375" style="18" customWidth="1"/>
    <col min="46" max="46" width="8.5703125" style="18" customWidth="1"/>
    <col min="47" max="47" width="8" style="18" customWidth="1"/>
    <col min="48" max="49" width="10.7109375" style="18" customWidth="1"/>
    <col min="50" max="50" width="10.140625" style="318" customWidth="1"/>
    <col min="51" max="51" width="13" style="318" customWidth="1"/>
    <col min="52" max="52" width="10.140625" style="318" customWidth="1"/>
    <col min="53" max="53" width="9.7109375" style="318" customWidth="1"/>
    <col min="54" max="55" width="8.42578125" style="18" customWidth="1"/>
    <col min="56" max="56" width="6.42578125" style="18" customWidth="1"/>
    <col min="57" max="57" width="9.28515625" style="18" customWidth="1"/>
    <col min="58" max="59" width="8.5703125" style="18" customWidth="1"/>
    <col min="60" max="60" width="6.28515625" style="18" customWidth="1"/>
    <col min="61" max="61" width="8.42578125" style="18" customWidth="1"/>
    <col min="62" max="62" width="12.85546875" style="18" customWidth="1"/>
    <col min="63" max="63" width="10.42578125" style="318" customWidth="1"/>
    <col min="64" max="64" width="9.5703125" style="18" customWidth="1"/>
    <col min="65" max="65" width="9.42578125" style="318" customWidth="1"/>
    <col min="66" max="66" width="8.140625" style="18" customWidth="1"/>
    <col min="67" max="67" width="8.28515625" style="18" customWidth="1"/>
    <col min="68" max="68" width="7.140625" style="18" customWidth="1"/>
    <col min="69" max="69" width="7.42578125" style="18" customWidth="1"/>
    <col min="70" max="70" width="15.42578125" style="18" customWidth="1"/>
    <col min="71" max="75" width="0" style="18" hidden="1" customWidth="1"/>
    <col min="76" max="76" width="17.140625" style="18" hidden="1" customWidth="1"/>
    <col min="77" max="77" width="15.7109375" style="18" hidden="1" customWidth="1"/>
    <col min="78" max="82" width="0" style="18" hidden="1" customWidth="1"/>
    <col min="83" max="83" width="18.5703125" style="18" hidden="1" customWidth="1"/>
    <col min="84" max="84" width="26.140625" style="18" hidden="1" customWidth="1"/>
    <col min="85" max="16384" width="9.140625" style="18"/>
  </cols>
  <sheetData>
    <row r="1" spans="1:84" ht="24.75" customHeight="1" x14ac:dyDescent="0.35">
      <c r="A1" s="16"/>
      <c r="B1" s="16"/>
      <c r="C1" s="328"/>
      <c r="D1" s="333"/>
      <c r="E1" s="333"/>
      <c r="F1" s="446" t="s">
        <v>242</v>
      </c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162"/>
      <c r="S1" s="162"/>
      <c r="T1" s="162"/>
      <c r="U1" s="162"/>
      <c r="V1" s="162"/>
      <c r="W1" s="162"/>
      <c r="X1" s="162"/>
      <c r="Y1" s="162"/>
      <c r="Z1" s="343"/>
      <c r="AA1" s="343"/>
      <c r="AB1" s="162"/>
      <c r="AC1" s="162"/>
      <c r="AD1" s="162"/>
      <c r="AE1" s="162"/>
      <c r="AF1" s="347"/>
      <c r="AG1" s="352"/>
      <c r="AH1" s="352"/>
      <c r="AI1" s="352"/>
      <c r="AJ1" s="17"/>
      <c r="AK1" s="17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BB1" s="19"/>
      <c r="BD1" s="19"/>
      <c r="BE1" s="19"/>
      <c r="BG1" s="17"/>
      <c r="BJ1" s="17"/>
      <c r="BK1" s="17"/>
      <c r="BL1" s="17"/>
      <c r="BM1" s="17"/>
      <c r="BN1" s="451"/>
      <c r="BO1" s="451"/>
      <c r="BP1" s="451"/>
      <c r="BQ1" s="451"/>
      <c r="BR1" s="451"/>
    </row>
    <row r="2" spans="1:84" ht="24.75" customHeight="1" thickBot="1" x14ac:dyDescent="0.4">
      <c r="A2" s="20"/>
      <c r="B2" s="20"/>
      <c r="C2" s="329"/>
      <c r="D2" s="334"/>
      <c r="E2" s="334"/>
      <c r="F2" s="448" t="s">
        <v>591</v>
      </c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21"/>
      <c r="S2" s="21"/>
      <c r="V2" s="22"/>
      <c r="W2" s="22"/>
      <c r="Y2" s="17" t="s">
        <v>5</v>
      </c>
      <c r="Z2" s="17"/>
      <c r="AA2" s="17"/>
      <c r="AB2" s="22"/>
      <c r="AC2" s="22"/>
      <c r="AD2" s="22"/>
      <c r="AE2" s="22"/>
      <c r="AF2" s="319"/>
      <c r="AG2" s="319"/>
      <c r="AH2" s="319"/>
      <c r="AI2" s="319"/>
      <c r="AJ2" s="22"/>
      <c r="AK2" s="22"/>
      <c r="AL2" s="22"/>
      <c r="AN2" s="22"/>
      <c r="AO2" s="22"/>
      <c r="AP2" s="22"/>
      <c r="AQ2" s="22"/>
      <c r="AS2" s="22"/>
      <c r="AW2" s="22"/>
      <c r="AX2" s="17"/>
      <c r="AY2" s="319"/>
      <c r="AZ2" s="319"/>
      <c r="BA2" s="319"/>
      <c r="BB2" s="23"/>
      <c r="BF2" s="23"/>
      <c r="BG2" s="17"/>
    </row>
    <row r="3" spans="1:84" ht="16.5" customHeight="1" x14ac:dyDescent="0.25">
      <c r="A3" s="465"/>
      <c r="B3" s="462" t="s">
        <v>350</v>
      </c>
      <c r="C3" s="462" t="s">
        <v>362</v>
      </c>
      <c r="D3" s="462"/>
      <c r="E3" s="462"/>
      <c r="F3" s="468" t="s">
        <v>404</v>
      </c>
      <c r="G3" s="468"/>
      <c r="H3" s="468"/>
      <c r="I3" s="468"/>
      <c r="J3" s="434" t="s">
        <v>6</v>
      </c>
      <c r="K3" s="435"/>
      <c r="L3" s="435"/>
      <c r="M3" s="436"/>
      <c r="N3" s="434" t="s">
        <v>7</v>
      </c>
      <c r="O3" s="435"/>
      <c r="P3" s="435"/>
      <c r="Q3" s="436"/>
      <c r="R3" s="434" t="s">
        <v>8</v>
      </c>
      <c r="S3" s="435"/>
      <c r="T3" s="435"/>
      <c r="U3" s="436"/>
      <c r="V3" s="434" t="s">
        <v>9</v>
      </c>
      <c r="W3" s="435"/>
      <c r="X3" s="435"/>
      <c r="Y3" s="436"/>
      <c r="Z3" s="434" t="s">
        <v>348</v>
      </c>
      <c r="AA3" s="435"/>
      <c r="AB3" s="434" t="s">
        <v>10</v>
      </c>
      <c r="AC3" s="435"/>
      <c r="AD3" s="435"/>
      <c r="AE3" s="436"/>
      <c r="AF3" s="434" t="s">
        <v>467</v>
      </c>
      <c r="AG3" s="435"/>
      <c r="AH3" s="435"/>
      <c r="AI3" s="436"/>
      <c r="AJ3" s="434" t="s">
        <v>11</v>
      </c>
      <c r="AK3" s="435"/>
      <c r="AL3" s="435"/>
      <c r="AM3" s="436"/>
      <c r="AN3" s="455" t="s">
        <v>194</v>
      </c>
      <c r="AO3" s="456"/>
      <c r="AP3" s="455" t="s">
        <v>195</v>
      </c>
      <c r="AQ3" s="456"/>
      <c r="AR3" s="461" t="s">
        <v>12</v>
      </c>
      <c r="AS3" s="461"/>
      <c r="AT3" s="461"/>
      <c r="AU3" s="461"/>
      <c r="AV3" s="462" t="s">
        <v>13</v>
      </c>
      <c r="AW3" s="462"/>
      <c r="AX3" s="434" t="s">
        <v>395</v>
      </c>
      <c r="AY3" s="435" t="s">
        <v>352</v>
      </c>
      <c r="AZ3" s="435"/>
      <c r="BA3" s="436"/>
      <c r="BB3" s="434" t="s">
        <v>353</v>
      </c>
      <c r="BC3" s="435"/>
      <c r="BD3" s="435"/>
      <c r="BE3" s="436"/>
      <c r="BF3" s="462" t="s">
        <v>14</v>
      </c>
      <c r="BG3" s="462"/>
      <c r="BH3" s="462"/>
      <c r="BI3" s="462"/>
      <c r="BJ3" s="463" t="s">
        <v>429</v>
      </c>
      <c r="BK3" s="463" t="s">
        <v>430</v>
      </c>
      <c r="BL3" s="464" t="s">
        <v>431</v>
      </c>
      <c r="BM3" s="464"/>
      <c r="BN3" s="434" t="s">
        <v>4</v>
      </c>
      <c r="BO3" s="435"/>
      <c r="BP3" s="435"/>
      <c r="BQ3" s="436"/>
      <c r="BR3" s="452" t="s">
        <v>437</v>
      </c>
    </row>
    <row r="4" spans="1:84" ht="59.25" customHeight="1" x14ac:dyDescent="0.2">
      <c r="A4" s="466"/>
      <c r="B4" s="462"/>
      <c r="C4" s="462"/>
      <c r="D4" s="462"/>
      <c r="E4" s="462"/>
      <c r="F4" s="468"/>
      <c r="G4" s="468"/>
      <c r="H4" s="468"/>
      <c r="I4" s="468"/>
      <c r="J4" s="437"/>
      <c r="K4" s="438"/>
      <c r="L4" s="438"/>
      <c r="M4" s="439"/>
      <c r="N4" s="437"/>
      <c r="O4" s="438"/>
      <c r="P4" s="438"/>
      <c r="Q4" s="439"/>
      <c r="R4" s="437"/>
      <c r="S4" s="438"/>
      <c r="T4" s="438"/>
      <c r="U4" s="439"/>
      <c r="V4" s="437"/>
      <c r="W4" s="438"/>
      <c r="X4" s="438"/>
      <c r="Y4" s="439"/>
      <c r="Z4" s="437"/>
      <c r="AA4" s="438"/>
      <c r="AB4" s="437"/>
      <c r="AC4" s="438"/>
      <c r="AD4" s="438"/>
      <c r="AE4" s="439"/>
      <c r="AF4" s="437"/>
      <c r="AG4" s="438"/>
      <c r="AH4" s="438"/>
      <c r="AI4" s="439"/>
      <c r="AJ4" s="437"/>
      <c r="AK4" s="438"/>
      <c r="AL4" s="438"/>
      <c r="AM4" s="439"/>
      <c r="AN4" s="457"/>
      <c r="AO4" s="458"/>
      <c r="AP4" s="457"/>
      <c r="AQ4" s="458"/>
      <c r="AR4" s="461"/>
      <c r="AS4" s="461"/>
      <c r="AT4" s="461"/>
      <c r="AU4" s="461"/>
      <c r="AV4" s="462"/>
      <c r="AW4" s="462"/>
      <c r="AX4" s="437"/>
      <c r="AY4" s="438"/>
      <c r="AZ4" s="438"/>
      <c r="BA4" s="439"/>
      <c r="BB4" s="437"/>
      <c r="BC4" s="438"/>
      <c r="BD4" s="438"/>
      <c r="BE4" s="439"/>
      <c r="BF4" s="462"/>
      <c r="BG4" s="462"/>
      <c r="BH4" s="462"/>
      <c r="BI4" s="462"/>
      <c r="BJ4" s="463"/>
      <c r="BK4" s="463"/>
      <c r="BL4" s="463" t="s">
        <v>432</v>
      </c>
      <c r="BM4" s="463" t="s">
        <v>433</v>
      </c>
      <c r="BN4" s="437"/>
      <c r="BO4" s="438"/>
      <c r="BP4" s="438"/>
      <c r="BQ4" s="439"/>
      <c r="BR4" s="453"/>
    </row>
    <row r="5" spans="1:84" ht="46.5" customHeight="1" x14ac:dyDescent="0.2">
      <c r="A5" s="466"/>
      <c r="B5" s="472"/>
      <c r="C5" s="472"/>
      <c r="D5" s="472"/>
      <c r="E5" s="472"/>
      <c r="F5" s="469"/>
      <c r="G5" s="469"/>
      <c r="H5" s="469"/>
      <c r="I5" s="469"/>
      <c r="J5" s="440"/>
      <c r="K5" s="441"/>
      <c r="L5" s="441"/>
      <c r="M5" s="442"/>
      <c r="N5" s="440"/>
      <c r="O5" s="441"/>
      <c r="P5" s="441"/>
      <c r="Q5" s="442"/>
      <c r="R5" s="440"/>
      <c r="S5" s="441"/>
      <c r="T5" s="441"/>
      <c r="U5" s="442"/>
      <c r="V5" s="440"/>
      <c r="W5" s="441"/>
      <c r="X5" s="441"/>
      <c r="Y5" s="442"/>
      <c r="Z5" s="440"/>
      <c r="AA5" s="441"/>
      <c r="AB5" s="440"/>
      <c r="AC5" s="441"/>
      <c r="AD5" s="441"/>
      <c r="AE5" s="442"/>
      <c r="AF5" s="440"/>
      <c r="AG5" s="441"/>
      <c r="AH5" s="441"/>
      <c r="AI5" s="442"/>
      <c r="AJ5" s="440"/>
      <c r="AK5" s="441"/>
      <c r="AL5" s="441"/>
      <c r="AM5" s="442"/>
      <c r="AN5" s="459"/>
      <c r="AO5" s="460"/>
      <c r="AP5" s="459"/>
      <c r="AQ5" s="460"/>
      <c r="AR5" s="461"/>
      <c r="AS5" s="461"/>
      <c r="AT5" s="461"/>
      <c r="AU5" s="461"/>
      <c r="AV5" s="462"/>
      <c r="AW5" s="462"/>
      <c r="AX5" s="440"/>
      <c r="AY5" s="441"/>
      <c r="AZ5" s="441"/>
      <c r="BA5" s="442"/>
      <c r="BB5" s="440"/>
      <c r="BC5" s="441"/>
      <c r="BD5" s="441"/>
      <c r="BE5" s="442"/>
      <c r="BF5" s="462"/>
      <c r="BG5" s="462"/>
      <c r="BH5" s="462"/>
      <c r="BI5" s="462"/>
      <c r="BJ5" s="463"/>
      <c r="BK5" s="463"/>
      <c r="BL5" s="463"/>
      <c r="BM5" s="463"/>
      <c r="BN5" s="440"/>
      <c r="BO5" s="441"/>
      <c r="BP5" s="441"/>
      <c r="BQ5" s="442"/>
      <c r="BR5" s="454"/>
    </row>
    <row r="6" spans="1:84" ht="35.25" customHeight="1" x14ac:dyDescent="0.2">
      <c r="A6" s="466"/>
      <c r="B6" s="444">
        <v>2023</v>
      </c>
      <c r="C6" s="444">
        <v>2024</v>
      </c>
      <c r="D6" s="443" t="s">
        <v>15</v>
      </c>
      <c r="E6" s="443"/>
      <c r="F6" s="444">
        <v>2023</v>
      </c>
      <c r="G6" s="444">
        <v>2024</v>
      </c>
      <c r="H6" s="443" t="s">
        <v>15</v>
      </c>
      <c r="I6" s="443"/>
      <c r="J6" s="444">
        <v>2023</v>
      </c>
      <c r="K6" s="444">
        <v>2024</v>
      </c>
      <c r="L6" s="470" t="s">
        <v>15</v>
      </c>
      <c r="M6" s="471"/>
      <c r="N6" s="444">
        <v>2023</v>
      </c>
      <c r="O6" s="444">
        <v>2024</v>
      </c>
      <c r="P6" s="443" t="s">
        <v>15</v>
      </c>
      <c r="Q6" s="443"/>
      <c r="R6" s="444">
        <v>2023</v>
      </c>
      <c r="S6" s="444">
        <v>2024</v>
      </c>
      <c r="T6" s="443" t="s">
        <v>15</v>
      </c>
      <c r="U6" s="443"/>
      <c r="V6" s="444">
        <v>2023</v>
      </c>
      <c r="W6" s="444">
        <v>2024</v>
      </c>
      <c r="X6" s="443" t="s">
        <v>15</v>
      </c>
      <c r="Y6" s="443"/>
      <c r="Z6" s="444">
        <v>2023</v>
      </c>
      <c r="AA6" s="444">
        <v>2024</v>
      </c>
      <c r="AB6" s="444">
        <v>2023</v>
      </c>
      <c r="AC6" s="444">
        <v>2024</v>
      </c>
      <c r="AD6" s="443" t="s">
        <v>15</v>
      </c>
      <c r="AE6" s="443"/>
      <c r="AF6" s="444">
        <v>2023</v>
      </c>
      <c r="AG6" s="444">
        <v>2024</v>
      </c>
      <c r="AH6" s="443" t="s">
        <v>15</v>
      </c>
      <c r="AI6" s="443"/>
      <c r="AJ6" s="444">
        <v>2023</v>
      </c>
      <c r="AK6" s="444">
        <v>2024</v>
      </c>
      <c r="AL6" s="443" t="s">
        <v>15</v>
      </c>
      <c r="AM6" s="443"/>
      <c r="AN6" s="181"/>
      <c r="AO6" s="182"/>
      <c r="AP6" s="182"/>
      <c r="AQ6" s="182"/>
      <c r="AR6" s="444">
        <v>2023</v>
      </c>
      <c r="AS6" s="444">
        <v>2024</v>
      </c>
      <c r="AT6" s="443" t="s">
        <v>15</v>
      </c>
      <c r="AU6" s="443"/>
      <c r="AV6" s="443" t="s">
        <v>16</v>
      </c>
      <c r="AW6" s="443"/>
      <c r="AX6" s="444">
        <v>2023</v>
      </c>
      <c r="AY6" s="444">
        <v>2024</v>
      </c>
      <c r="AZ6" s="443" t="s">
        <v>15</v>
      </c>
      <c r="BA6" s="443"/>
      <c r="BB6" s="444">
        <v>2023</v>
      </c>
      <c r="BC6" s="444">
        <v>2024</v>
      </c>
      <c r="BD6" s="443" t="s">
        <v>15</v>
      </c>
      <c r="BE6" s="443"/>
      <c r="BF6" s="444">
        <v>2023</v>
      </c>
      <c r="BG6" s="444">
        <v>2024</v>
      </c>
      <c r="BH6" s="443" t="s">
        <v>15</v>
      </c>
      <c r="BI6" s="443"/>
      <c r="BJ6" s="463"/>
      <c r="BK6" s="463"/>
      <c r="BL6" s="463"/>
      <c r="BM6" s="463"/>
      <c r="BN6" s="444">
        <v>2023</v>
      </c>
      <c r="BO6" s="444">
        <v>2024</v>
      </c>
      <c r="BP6" s="479" t="s">
        <v>15</v>
      </c>
      <c r="BQ6" s="480"/>
      <c r="BR6" s="481">
        <v>2023</v>
      </c>
    </row>
    <row r="7" spans="1:84" s="26" customFormat="1" ht="18.75" x14ac:dyDescent="0.2">
      <c r="A7" s="467"/>
      <c r="B7" s="445"/>
      <c r="C7" s="445"/>
      <c r="D7" s="332" t="s">
        <v>2</v>
      </c>
      <c r="E7" s="332" t="s">
        <v>17</v>
      </c>
      <c r="F7" s="445"/>
      <c r="G7" s="445"/>
      <c r="H7" s="161" t="s">
        <v>2</v>
      </c>
      <c r="I7" s="161" t="s">
        <v>17</v>
      </c>
      <c r="J7" s="445"/>
      <c r="K7" s="445"/>
      <c r="L7" s="161" t="s">
        <v>2</v>
      </c>
      <c r="M7" s="161" t="s">
        <v>17</v>
      </c>
      <c r="N7" s="445"/>
      <c r="O7" s="445"/>
      <c r="P7" s="161" t="s">
        <v>2</v>
      </c>
      <c r="Q7" s="161" t="s">
        <v>17</v>
      </c>
      <c r="R7" s="445"/>
      <c r="S7" s="445"/>
      <c r="T7" s="161" t="s">
        <v>2</v>
      </c>
      <c r="U7" s="161" t="s">
        <v>17</v>
      </c>
      <c r="V7" s="445"/>
      <c r="W7" s="445"/>
      <c r="X7" s="161" t="s">
        <v>2</v>
      </c>
      <c r="Y7" s="161" t="s">
        <v>17</v>
      </c>
      <c r="Z7" s="445"/>
      <c r="AA7" s="445"/>
      <c r="AB7" s="445"/>
      <c r="AC7" s="445"/>
      <c r="AD7" s="161" t="s">
        <v>2</v>
      </c>
      <c r="AE7" s="161" t="s">
        <v>17</v>
      </c>
      <c r="AF7" s="445"/>
      <c r="AG7" s="445"/>
      <c r="AH7" s="351" t="s">
        <v>2</v>
      </c>
      <c r="AI7" s="351" t="s">
        <v>17</v>
      </c>
      <c r="AJ7" s="445"/>
      <c r="AK7" s="445"/>
      <c r="AL7" s="161" t="s">
        <v>2</v>
      </c>
      <c r="AM7" s="161" t="s">
        <v>17</v>
      </c>
      <c r="AN7" s="183">
        <v>2019</v>
      </c>
      <c r="AO7" s="184">
        <v>2020</v>
      </c>
      <c r="AP7" s="185">
        <v>2019</v>
      </c>
      <c r="AQ7" s="186">
        <v>2020</v>
      </c>
      <c r="AR7" s="445"/>
      <c r="AS7" s="445"/>
      <c r="AT7" s="161" t="s">
        <v>2</v>
      </c>
      <c r="AU7" s="161" t="s">
        <v>17</v>
      </c>
      <c r="AV7" s="160">
        <v>2023</v>
      </c>
      <c r="AW7" s="160">
        <v>2024</v>
      </c>
      <c r="AX7" s="445"/>
      <c r="AY7" s="445"/>
      <c r="AZ7" s="332" t="s">
        <v>2</v>
      </c>
      <c r="BA7" s="332" t="s">
        <v>17</v>
      </c>
      <c r="BB7" s="445"/>
      <c r="BC7" s="445"/>
      <c r="BD7" s="323" t="s">
        <v>2</v>
      </c>
      <c r="BE7" s="323" t="s">
        <v>17</v>
      </c>
      <c r="BF7" s="445"/>
      <c r="BG7" s="445"/>
      <c r="BH7" s="161" t="s">
        <v>2</v>
      </c>
      <c r="BI7" s="161" t="s">
        <v>17</v>
      </c>
      <c r="BJ7" s="344">
        <v>2023</v>
      </c>
      <c r="BK7" s="476">
        <v>2024</v>
      </c>
      <c r="BL7" s="476"/>
      <c r="BM7" s="476"/>
      <c r="BN7" s="445"/>
      <c r="BO7" s="445"/>
      <c r="BP7" s="160" t="s">
        <v>2</v>
      </c>
      <c r="BQ7" s="160" t="s">
        <v>17</v>
      </c>
      <c r="BR7" s="482"/>
      <c r="BS7" s="473" t="s">
        <v>18</v>
      </c>
      <c r="BT7" s="473"/>
      <c r="BU7" s="473"/>
      <c r="BV7" s="474"/>
      <c r="BW7" s="475"/>
      <c r="BX7" s="24">
        <v>2020</v>
      </c>
      <c r="BY7" s="25"/>
      <c r="BZ7" s="473" t="s">
        <v>19</v>
      </c>
      <c r="CA7" s="473"/>
      <c r="CB7" s="473"/>
      <c r="CC7" s="474"/>
      <c r="CD7" s="475"/>
      <c r="CE7" s="477">
        <v>2019</v>
      </c>
      <c r="CF7" s="478"/>
    </row>
    <row r="8" spans="1:84" ht="12.75" customHeight="1" x14ac:dyDescent="0.2">
      <c r="A8" s="27" t="s">
        <v>20</v>
      </c>
      <c r="B8" s="322">
        <v>1</v>
      </c>
      <c r="C8" s="321">
        <v>2</v>
      </c>
      <c r="D8" s="322">
        <v>3</v>
      </c>
      <c r="E8" s="322">
        <v>4</v>
      </c>
      <c r="F8" s="322">
        <v>5</v>
      </c>
      <c r="G8" s="322">
        <v>6</v>
      </c>
      <c r="H8" s="322">
        <v>7</v>
      </c>
      <c r="I8" s="322">
        <v>8</v>
      </c>
      <c r="J8" s="322">
        <v>9</v>
      </c>
      <c r="K8" s="322">
        <v>10</v>
      </c>
      <c r="L8" s="322">
        <v>11</v>
      </c>
      <c r="M8" s="322">
        <v>12</v>
      </c>
      <c r="N8" s="322">
        <v>13</v>
      </c>
      <c r="O8" s="322">
        <v>14</v>
      </c>
      <c r="P8" s="322">
        <v>15</v>
      </c>
      <c r="Q8" s="322">
        <v>16</v>
      </c>
      <c r="R8" s="322">
        <v>17</v>
      </c>
      <c r="S8" s="322">
        <v>18</v>
      </c>
      <c r="T8" s="322">
        <v>19</v>
      </c>
      <c r="U8" s="322">
        <v>20</v>
      </c>
      <c r="V8" s="322">
        <v>21</v>
      </c>
      <c r="W8" s="322">
        <v>22</v>
      </c>
      <c r="X8" s="322">
        <v>23</v>
      </c>
      <c r="Y8" s="322">
        <v>24</v>
      </c>
      <c r="Z8" s="322">
        <v>25</v>
      </c>
      <c r="AA8" s="322">
        <v>26</v>
      </c>
      <c r="AB8" s="322">
        <v>27</v>
      </c>
      <c r="AC8" s="322">
        <v>28</v>
      </c>
      <c r="AD8" s="322">
        <v>29</v>
      </c>
      <c r="AE8" s="322">
        <v>30</v>
      </c>
      <c r="AF8" s="322">
        <v>31</v>
      </c>
      <c r="AG8" s="322">
        <v>32</v>
      </c>
      <c r="AH8" s="322">
        <v>33</v>
      </c>
      <c r="AI8" s="322">
        <v>34</v>
      </c>
      <c r="AJ8" s="322">
        <v>35</v>
      </c>
      <c r="AK8" s="322">
        <v>36</v>
      </c>
      <c r="AL8" s="322">
        <v>37</v>
      </c>
      <c r="AM8" s="322">
        <v>38</v>
      </c>
      <c r="AN8" s="322">
        <v>39</v>
      </c>
      <c r="AO8" s="322">
        <v>40</v>
      </c>
      <c r="AP8" s="322">
        <v>41</v>
      </c>
      <c r="AQ8" s="322">
        <v>42</v>
      </c>
      <c r="AR8" s="322">
        <v>43</v>
      </c>
      <c r="AS8" s="322">
        <v>44</v>
      </c>
      <c r="AT8" s="322">
        <v>45</v>
      </c>
      <c r="AU8" s="322">
        <v>46</v>
      </c>
      <c r="AV8" s="322">
        <v>47</v>
      </c>
      <c r="AW8" s="322">
        <v>48</v>
      </c>
      <c r="AX8" s="322">
        <v>51</v>
      </c>
      <c r="AY8" s="322">
        <v>52</v>
      </c>
      <c r="AZ8" s="322">
        <v>53</v>
      </c>
      <c r="BA8" s="322">
        <v>54</v>
      </c>
      <c r="BB8" s="322">
        <v>55</v>
      </c>
      <c r="BC8" s="322">
        <v>56</v>
      </c>
      <c r="BD8" s="322">
        <v>57</v>
      </c>
      <c r="BE8" s="322">
        <v>58</v>
      </c>
      <c r="BF8" s="322">
        <v>59</v>
      </c>
      <c r="BG8" s="322">
        <v>60</v>
      </c>
      <c r="BH8" s="322">
        <v>61</v>
      </c>
      <c r="BI8" s="322">
        <v>62</v>
      </c>
      <c r="BJ8" s="322">
        <v>63</v>
      </c>
      <c r="BK8" s="322">
        <v>64</v>
      </c>
      <c r="BL8" s="322">
        <v>65</v>
      </c>
      <c r="BM8" s="322">
        <v>66</v>
      </c>
      <c r="BN8" s="322">
        <v>67</v>
      </c>
      <c r="BO8" s="322">
        <v>68</v>
      </c>
      <c r="BP8" s="322">
        <v>69</v>
      </c>
      <c r="BQ8" s="322">
        <v>70</v>
      </c>
      <c r="BR8" s="322">
        <v>71</v>
      </c>
      <c r="BS8" s="27">
        <v>84</v>
      </c>
      <c r="BT8" s="27">
        <v>85</v>
      </c>
      <c r="BU8" s="27">
        <v>86</v>
      </c>
      <c r="BV8" s="27">
        <v>87</v>
      </c>
      <c r="BW8" s="27">
        <v>88</v>
      </c>
      <c r="BX8" s="27">
        <v>89</v>
      </c>
      <c r="BY8" s="27">
        <v>90</v>
      </c>
      <c r="BZ8" s="27">
        <v>91</v>
      </c>
      <c r="CA8" s="27">
        <v>92</v>
      </c>
      <c r="CB8" s="27">
        <v>93</v>
      </c>
      <c r="CC8" s="27">
        <v>94</v>
      </c>
      <c r="CD8" s="27">
        <v>95</v>
      </c>
      <c r="CE8" s="27">
        <v>96</v>
      </c>
      <c r="CF8" s="27">
        <v>97</v>
      </c>
    </row>
    <row r="9" spans="1:84" s="32" customFormat="1" ht="18.75" customHeight="1" x14ac:dyDescent="0.25">
      <c r="A9" s="253" t="s">
        <v>243</v>
      </c>
      <c r="B9" s="335">
        <f>[17]розрахунок!C9</f>
        <v>8676</v>
      </c>
      <c r="C9" s="335">
        <f>[17]розрахунок!D9</f>
        <v>5434</v>
      </c>
      <c r="D9" s="358">
        <f>[17]розрахунок!E9</f>
        <v>62.6</v>
      </c>
      <c r="E9" s="357">
        <f>[17]розрахунок!F9</f>
        <v>-3242</v>
      </c>
      <c r="F9" s="335">
        <f>[17]розрахунок!G9</f>
        <v>8209</v>
      </c>
      <c r="G9" s="335">
        <f>[17]розрахунок!H9</f>
        <v>4834</v>
      </c>
      <c r="H9" s="358">
        <f>[17]розрахунок!I9</f>
        <v>58.9</v>
      </c>
      <c r="I9" s="357">
        <f>[17]розрахунок!J9</f>
        <v>-3375</v>
      </c>
      <c r="J9" s="335">
        <f>[17]розрахунок!O9</f>
        <v>382</v>
      </c>
      <c r="K9" s="335">
        <f>[17]розрахунок!P9</f>
        <v>556</v>
      </c>
      <c r="L9" s="358">
        <f>[17]розрахунок!Q9</f>
        <v>145.5</v>
      </c>
      <c r="M9" s="357">
        <f>[17]розрахунок!R9</f>
        <v>174</v>
      </c>
      <c r="N9" s="335">
        <f>[17]розрахунок!AC9</f>
        <v>361</v>
      </c>
      <c r="O9" s="335">
        <f>[17]розрахунок!AD9</f>
        <v>318</v>
      </c>
      <c r="P9" s="358">
        <f>[17]розрахунок!AE9</f>
        <v>88.1</v>
      </c>
      <c r="Q9" s="357">
        <f>[17]розрахунок!AF9</f>
        <v>-43</v>
      </c>
      <c r="R9" s="335">
        <f>[17]розрахунок!AZ9</f>
        <v>41</v>
      </c>
      <c r="S9" s="335">
        <f>[17]розрахунок!BA9</f>
        <v>59</v>
      </c>
      <c r="T9" s="358">
        <f>[17]розрахунок!BB9</f>
        <v>143.9</v>
      </c>
      <c r="U9" s="357">
        <f>[17]розрахунок!BC9</f>
        <v>18</v>
      </c>
      <c r="V9" s="335">
        <f>[17]розрахунок!BG9</f>
        <v>17</v>
      </c>
      <c r="W9" s="335">
        <f>[17]розрахунок!BH9</f>
        <v>6</v>
      </c>
      <c r="X9" s="358">
        <f>[17]розрахунок!BI9</f>
        <v>35.299999999999997</v>
      </c>
      <c r="Y9" s="357">
        <f>[17]розрахунок!BJ9</f>
        <v>-11</v>
      </c>
      <c r="Z9" s="335">
        <f>[17]розрахунок!AX9</f>
        <v>0</v>
      </c>
      <c r="AA9" s="335">
        <f>[17]розрахунок!AY9</f>
        <v>16</v>
      </c>
      <c r="AB9" s="335">
        <f>[17]розрахунок!BN9</f>
        <v>4</v>
      </c>
      <c r="AC9" s="335">
        <f>[17]розрахунок!BO9</f>
        <v>15</v>
      </c>
      <c r="AD9" s="358">
        <f>[17]розрахунок!BP9</f>
        <v>375</v>
      </c>
      <c r="AE9" s="357">
        <f>[17]розрахунок!BQ9</f>
        <v>11</v>
      </c>
      <c r="AF9" s="335">
        <f>[17]розрахунок!BV9</f>
        <v>0</v>
      </c>
      <c r="AG9" s="335">
        <f>[17]розрахунок!BW9</f>
        <v>411</v>
      </c>
      <c r="AH9" s="358">
        <f>[17]розрахунок!BX9</f>
        <v>0</v>
      </c>
      <c r="AI9" s="357">
        <f>[17]розрахунок!BY9</f>
        <v>0</v>
      </c>
      <c r="AJ9" s="335">
        <f>[17]розрахунок!CE9</f>
        <v>4021</v>
      </c>
      <c r="AK9" s="335">
        <f>[17]розрахунок!CF9</f>
        <v>2065</v>
      </c>
      <c r="AL9" s="358">
        <f>[17]розрахунок!CG9</f>
        <v>51.4</v>
      </c>
      <c r="AM9" s="357">
        <f>[17]розрахунок!CH9</f>
        <v>-1956</v>
      </c>
      <c r="AN9" s="187"/>
      <c r="AO9" s="187"/>
      <c r="AP9" s="188"/>
      <c r="AQ9" s="188"/>
      <c r="AR9" s="335">
        <f>[17]розрахунок!DC9</f>
        <v>475</v>
      </c>
      <c r="AS9" s="335">
        <f>[17]розрахунок!DD9</f>
        <v>803</v>
      </c>
      <c r="AT9" s="358">
        <f>[17]розрахунок!DE9</f>
        <v>732</v>
      </c>
      <c r="AU9" s="357">
        <f>[17]розрахунок!DF9</f>
        <v>71</v>
      </c>
      <c r="AV9" s="335">
        <f>[17]розрахунок!DG9</f>
        <v>850</v>
      </c>
      <c r="AW9" s="335">
        <f>[17]розрахунок!DI9</f>
        <v>1480</v>
      </c>
      <c r="AX9" s="335">
        <f>[17]розрахунок!DO9</f>
        <v>6668</v>
      </c>
      <c r="AY9" s="335">
        <f>[17]розрахунок!DP9</f>
        <v>4423</v>
      </c>
      <c r="AZ9" s="358">
        <f>[17]розрахунок!DQ9</f>
        <v>66.3</v>
      </c>
      <c r="BA9" s="357">
        <f>[17]розрахунок!DR9</f>
        <v>-2245</v>
      </c>
      <c r="BB9" s="335">
        <f>[17]розрахунок!DU9</f>
        <v>6347</v>
      </c>
      <c r="BC9" s="335">
        <f>[17]розрахунок!DV9</f>
        <v>4153</v>
      </c>
      <c r="BD9" s="358">
        <f>[17]розрахунок!DW9</f>
        <v>65.400000000000006</v>
      </c>
      <c r="BE9" s="357">
        <f>[17]розрахунок!DX9</f>
        <v>-2194</v>
      </c>
      <c r="BF9" s="335">
        <f>[17]розрахунок!DY9</f>
        <v>3040</v>
      </c>
      <c r="BG9" s="335">
        <f>[17]розрахунок!DZ9</f>
        <v>1506</v>
      </c>
      <c r="BH9" s="358">
        <f>[17]розрахунок!EA9</f>
        <v>49.5</v>
      </c>
      <c r="BI9" s="357">
        <f>[17]розрахунок!EB9</f>
        <v>-1534</v>
      </c>
      <c r="BJ9" s="335">
        <f>[17]розрахунок!EC9</f>
        <v>456</v>
      </c>
      <c r="BK9" s="335">
        <f>[17]розрахунок!ED9</f>
        <v>1333</v>
      </c>
      <c r="BL9" s="335">
        <f>[17]розрахунок!EE9</f>
        <v>844</v>
      </c>
      <c r="BM9" s="335">
        <f>[17]розрахунок!EF9</f>
        <v>489</v>
      </c>
      <c r="BN9" s="335">
        <f>[17]розрахунок!EG9</f>
        <v>9688</v>
      </c>
      <c r="BO9" s="335">
        <f>[17]розрахунок!EH9</f>
        <v>9817.11</v>
      </c>
      <c r="BP9" s="358">
        <f>[17]розрахунок!EI9</f>
        <v>101.3</v>
      </c>
      <c r="BQ9" s="357">
        <f>[17]розрахунок!EJ9</f>
        <v>129.11000000000058</v>
      </c>
      <c r="BR9" s="335">
        <f>[17]розрахунок!EK9</f>
        <v>3</v>
      </c>
      <c r="BS9" s="28"/>
      <c r="BT9" s="28"/>
      <c r="BU9" s="28"/>
      <c r="BV9" s="29"/>
      <c r="BW9" s="30"/>
      <c r="BX9" s="31"/>
      <c r="BY9" s="31"/>
      <c r="BZ9" s="28"/>
      <c r="CA9" s="28">
        <v>10396</v>
      </c>
      <c r="CB9" s="28">
        <v>165</v>
      </c>
      <c r="CC9" s="29">
        <v>280776</v>
      </c>
      <c r="CD9" s="30">
        <v>58441</v>
      </c>
      <c r="CE9" s="31">
        <v>810263</v>
      </c>
      <c r="CF9" s="31">
        <v>660444</v>
      </c>
    </row>
    <row r="10" spans="1:84" s="38" customFormat="1" ht="20.25" customHeight="1" x14ac:dyDescent="0.25">
      <c r="A10" s="339" t="s">
        <v>398</v>
      </c>
      <c r="B10" s="355">
        <f>[17]розрахунок!C10</f>
        <v>1051</v>
      </c>
      <c r="C10" s="355">
        <f>[17]розрахунок!D10</f>
        <v>644</v>
      </c>
      <c r="D10" s="359">
        <f>[17]розрахунок!E10</f>
        <v>61.3</v>
      </c>
      <c r="E10" s="356">
        <f>[17]розрахунок!F10</f>
        <v>-407</v>
      </c>
      <c r="F10" s="355">
        <f>[17]розрахунок!G10</f>
        <v>1036</v>
      </c>
      <c r="G10" s="355">
        <f>[17]розрахунок!H10</f>
        <v>593</v>
      </c>
      <c r="H10" s="359">
        <f>[17]розрахунок!I10</f>
        <v>57.2</v>
      </c>
      <c r="I10" s="356">
        <f>[17]розрахунок!J10</f>
        <v>-443</v>
      </c>
      <c r="J10" s="355">
        <f>[17]розрахунок!O10</f>
        <v>36</v>
      </c>
      <c r="K10" s="355">
        <f>[17]розрахунок!P10</f>
        <v>53</v>
      </c>
      <c r="L10" s="359">
        <f>[17]розрахунок!Q10</f>
        <v>147.19999999999999</v>
      </c>
      <c r="M10" s="356">
        <f>[17]розрахунок!R10</f>
        <v>17</v>
      </c>
      <c r="N10" s="355">
        <f>[17]розрахунок!AC10</f>
        <v>33</v>
      </c>
      <c r="O10" s="355">
        <f>[17]розрахунок!AD10</f>
        <v>33</v>
      </c>
      <c r="P10" s="359">
        <f>[17]розрахунок!AE10</f>
        <v>100</v>
      </c>
      <c r="Q10" s="356">
        <f>[17]розрахунок!AF10</f>
        <v>0</v>
      </c>
      <c r="R10" s="355">
        <f>[17]розрахунок!AZ10</f>
        <v>0</v>
      </c>
      <c r="S10" s="355">
        <f>[17]розрахунок!BA10</f>
        <v>6</v>
      </c>
      <c r="T10" s="359">
        <f>[17]розрахунок!BB10</f>
        <v>0</v>
      </c>
      <c r="U10" s="356">
        <f>[17]розрахунок!BC10</f>
        <v>6</v>
      </c>
      <c r="V10" s="355">
        <f>[17]розрахунок!BG10</f>
        <v>0</v>
      </c>
      <c r="W10" s="355" t="str">
        <f>[17]розрахунок!BH10</f>
        <v>0</v>
      </c>
      <c r="X10" s="359">
        <f>[17]розрахунок!BI10</f>
        <v>0</v>
      </c>
      <c r="Y10" s="356">
        <f>[17]розрахунок!BJ10</f>
        <v>0</v>
      </c>
      <c r="Z10" s="355">
        <f>[17]розрахунок!AX10</f>
        <v>0</v>
      </c>
      <c r="AA10" s="355">
        <f>[17]розрахунок!AY10</f>
        <v>16</v>
      </c>
      <c r="AB10" s="355">
        <f>[17]розрахунок!BN10</f>
        <v>0</v>
      </c>
      <c r="AC10" s="355">
        <f>[17]розрахунок!BO10</f>
        <v>10</v>
      </c>
      <c r="AD10" s="359">
        <f>[17]розрахунок!BP10</f>
        <v>0</v>
      </c>
      <c r="AE10" s="356">
        <f>[17]розрахунок!BQ10</f>
        <v>10</v>
      </c>
      <c r="AF10" s="355">
        <f>[17]розрахунок!BV10</f>
        <v>0</v>
      </c>
      <c r="AG10" s="355">
        <f>[17]розрахунок!BW10</f>
        <v>13</v>
      </c>
      <c r="AH10" s="359">
        <f>[17]розрахунок!BX10</f>
        <v>0</v>
      </c>
      <c r="AI10" s="356">
        <f>[17]розрахунок!BY10</f>
        <v>0</v>
      </c>
      <c r="AJ10" s="355">
        <f>[17]розрахунок!CE10</f>
        <v>389</v>
      </c>
      <c r="AK10" s="355">
        <f>[17]розрахунок!CF10</f>
        <v>233</v>
      </c>
      <c r="AL10" s="359">
        <f>[17]розрахунок!CG10</f>
        <v>59.9</v>
      </c>
      <c r="AM10" s="356">
        <f>[17]розрахунок!CH10</f>
        <v>-156</v>
      </c>
      <c r="AN10" s="341"/>
      <c r="AO10" s="341"/>
      <c r="AP10" s="182"/>
      <c r="AQ10" s="182"/>
      <c r="AR10" s="355">
        <f>[17]розрахунок!DC10</f>
        <v>44</v>
      </c>
      <c r="AS10" s="355">
        <f>[17]розрахунок!DD10</f>
        <v>59</v>
      </c>
      <c r="AT10" s="359">
        <f>[17]розрахунок!DE10</f>
        <v>50</v>
      </c>
      <c r="AU10" s="356">
        <f>[17]розрахунок!DF10</f>
        <v>9</v>
      </c>
      <c r="AV10" s="355">
        <f>[17]розрахунок!DG10</f>
        <v>71</v>
      </c>
      <c r="AW10" s="355">
        <f>[17]розрахунок!DI10</f>
        <v>96</v>
      </c>
      <c r="AX10" s="355">
        <f>[17]розрахунок!DO10</f>
        <v>859</v>
      </c>
      <c r="AY10" s="355">
        <f>[17]розрахунок!DP10</f>
        <v>558</v>
      </c>
      <c r="AZ10" s="359">
        <f>[17]розрахунок!DQ10</f>
        <v>65</v>
      </c>
      <c r="BA10" s="356">
        <f>[17]розрахунок!DR10</f>
        <v>-301</v>
      </c>
      <c r="BB10" s="355">
        <f>[17]розрахунок!DU10</f>
        <v>849</v>
      </c>
      <c r="BC10" s="355">
        <f>[17]розрахунок!DV10</f>
        <v>519</v>
      </c>
      <c r="BD10" s="359">
        <f>[17]розрахунок!DW10</f>
        <v>61.1</v>
      </c>
      <c r="BE10" s="356">
        <f>[17]розрахунок!DX10</f>
        <v>-330</v>
      </c>
      <c r="BF10" s="355">
        <f>[17]розрахунок!DY10</f>
        <v>308</v>
      </c>
      <c r="BG10" s="355">
        <f>[17]розрахунок!DZ10</f>
        <v>184</v>
      </c>
      <c r="BH10" s="359">
        <f>[17]розрахунок!EA10</f>
        <v>59.7</v>
      </c>
      <c r="BI10" s="356">
        <f>[17]розрахунок!EB10</f>
        <v>-124</v>
      </c>
      <c r="BJ10" s="355">
        <f>[17]розрахунок!EC10</f>
        <v>36</v>
      </c>
      <c r="BK10" s="355">
        <f>[17]розрахунок!ED10</f>
        <v>90</v>
      </c>
      <c r="BL10" s="355">
        <f>[17]розрахунок!EE10</f>
        <v>48</v>
      </c>
      <c r="BM10" s="355">
        <f>[17]розрахунок!EF10</f>
        <v>42</v>
      </c>
      <c r="BN10" s="355">
        <f>[17]розрахунок!EG10</f>
        <v>9374.17</v>
      </c>
      <c r="BO10" s="355">
        <f>[17]розрахунок!EH10</f>
        <v>10058.81</v>
      </c>
      <c r="BP10" s="359">
        <f>[17]розрахунок!EI10</f>
        <v>107.3</v>
      </c>
      <c r="BQ10" s="356">
        <f>[17]розрахунок!EJ10</f>
        <v>684.63999999999942</v>
      </c>
      <c r="BR10" s="355">
        <f>[17]розрахунок!EK10</f>
        <v>6</v>
      </c>
      <c r="BS10" s="33"/>
      <c r="BT10" s="33"/>
      <c r="BU10" s="33"/>
      <c r="BV10" s="34"/>
      <c r="BW10" s="35"/>
      <c r="BX10" s="36"/>
      <c r="BY10" s="36"/>
      <c r="BZ10" s="33"/>
      <c r="CA10" s="33">
        <v>134</v>
      </c>
      <c r="CB10" s="33">
        <v>0</v>
      </c>
      <c r="CC10" s="34">
        <v>18303</v>
      </c>
      <c r="CD10" s="35">
        <v>856</v>
      </c>
      <c r="CE10" s="37">
        <v>29070</v>
      </c>
      <c r="CF10" s="36">
        <v>24553</v>
      </c>
    </row>
    <row r="11" spans="1:84" s="38" customFormat="1" ht="20.25" customHeight="1" x14ac:dyDescent="0.25">
      <c r="A11" s="339" t="s">
        <v>403</v>
      </c>
      <c r="B11" s="355">
        <f>[17]розрахунок!C11</f>
        <v>815</v>
      </c>
      <c r="C11" s="355">
        <f>[17]розрахунок!D11</f>
        <v>515</v>
      </c>
      <c r="D11" s="359">
        <f>[17]розрахунок!E11</f>
        <v>63.2</v>
      </c>
      <c r="E11" s="356">
        <f>[17]розрахунок!F11</f>
        <v>-300</v>
      </c>
      <c r="F11" s="355">
        <f>[17]розрахунок!G11</f>
        <v>778</v>
      </c>
      <c r="G11" s="355">
        <f>[17]розрахунок!H11</f>
        <v>485</v>
      </c>
      <c r="H11" s="359">
        <f>[17]розрахунок!I11</f>
        <v>62.3</v>
      </c>
      <c r="I11" s="356">
        <f>[17]розрахунок!J11</f>
        <v>-293</v>
      </c>
      <c r="J11" s="355">
        <f>[17]розрахунок!O11</f>
        <v>24</v>
      </c>
      <c r="K11" s="355">
        <f>[17]розрахунок!P11</f>
        <v>19</v>
      </c>
      <c r="L11" s="359">
        <f>[17]розрахунок!Q11</f>
        <v>79.2</v>
      </c>
      <c r="M11" s="356">
        <f>[17]розрахунок!R11</f>
        <v>-5</v>
      </c>
      <c r="N11" s="355">
        <f>[17]розрахунок!AC11</f>
        <v>24</v>
      </c>
      <c r="O11" s="355">
        <f>[17]розрахунок!AD11</f>
        <v>12</v>
      </c>
      <c r="P11" s="359">
        <f>[17]розрахунок!AE11</f>
        <v>50</v>
      </c>
      <c r="Q11" s="356">
        <f>[17]розрахунок!AF11</f>
        <v>-12</v>
      </c>
      <c r="R11" s="355">
        <f>[17]розрахунок!AZ11</f>
        <v>0</v>
      </c>
      <c r="S11" s="355">
        <f>[17]розрахунок!BA11</f>
        <v>5</v>
      </c>
      <c r="T11" s="359">
        <f>[17]розрахунок!BB11</f>
        <v>0</v>
      </c>
      <c r="U11" s="356">
        <f>[17]розрахунок!BC11</f>
        <v>5</v>
      </c>
      <c r="V11" s="355">
        <f>[17]розрахунок!BG11</f>
        <v>0</v>
      </c>
      <c r="W11" s="355" t="str">
        <f>[17]розрахунок!BH11</f>
        <v>0</v>
      </c>
      <c r="X11" s="359">
        <f>[17]розрахунок!BI11</f>
        <v>0</v>
      </c>
      <c r="Y11" s="356">
        <f>[17]розрахунок!BJ11</f>
        <v>0</v>
      </c>
      <c r="Z11" s="355">
        <f>[17]розрахунок!AX11</f>
        <v>0</v>
      </c>
      <c r="AA11" s="355">
        <f>[17]розрахунок!AY11</f>
        <v>0</v>
      </c>
      <c r="AB11" s="355">
        <f>[17]розрахунок!BN11</f>
        <v>0</v>
      </c>
      <c r="AC11" s="355">
        <f>[17]розрахунок!BO11</f>
        <v>0</v>
      </c>
      <c r="AD11" s="359">
        <f>[17]розрахунок!BP11</f>
        <v>0</v>
      </c>
      <c r="AE11" s="356">
        <f>[17]розрахунок!BQ11</f>
        <v>0</v>
      </c>
      <c r="AF11" s="355">
        <f>[17]розрахунок!BV11</f>
        <v>0</v>
      </c>
      <c r="AG11" s="355">
        <f>[17]розрахунок!BW11</f>
        <v>0</v>
      </c>
      <c r="AH11" s="359">
        <f>[17]розрахунок!BX11</f>
        <v>0</v>
      </c>
      <c r="AI11" s="356">
        <f>[17]розрахунок!BY11</f>
        <v>0</v>
      </c>
      <c r="AJ11" s="355">
        <f>[17]розрахунок!CE11</f>
        <v>302</v>
      </c>
      <c r="AK11" s="355">
        <f>[17]розрахунок!CF11</f>
        <v>140</v>
      </c>
      <c r="AL11" s="359">
        <f>[17]розрахунок!CG11</f>
        <v>46.4</v>
      </c>
      <c r="AM11" s="356">
        <f>[17]розрахунок!CH11</f>
        <v>-162</v>
      </c>
      <c r="AN11" s="341"/>
      <c r="AO11" s="341"/>
      <c r="AP11" s="182"/>
      <c r="AQ11" s="182"/>
      <c r="AR11" s="355">
        <f>[17]розрахунок!DC11</f>
        <v>32</v>
      </c>
      <c r="AS11" s="355">
        <f>[17]розрахунок!DD11</f>
        <v>36</v>
      </c>
      <c r="AT11" s="359">
        <f>[17]розрахунок!DE11</f>
        <v>35</v>
      </c>
      <c r="AU11" s="356">
        <f>[17]розрахунок!DF11</f>
        <v>1</v>
      </c>
      <c r="AV11" s="355">
        <f>[17]розрахунок!DG11</f>
        <v>48</v>
      </c>
      <c r="AW11" s="355">
        <f>[17]розрахунок!DI11</f>
        <v>50</v>
      </c>
      <c r="AX11" s="355">
        <f>[17]розрахунок!DO11</f>
        <v>713</v>
      </c>
      <c r="AY11" s="355">
        <f>[17]розрахунок!DP11</f>
        <v>473</v>
      </c>
      <c r="AZ11" s="359">
        <f>[17]розрахунок!DQ11</f>
        <v>66.3</v>
      </c>
      <c r="BA11" s="356">
        <f>[17]розрахунок!DR11</f>
        <v>-240</v>
      </c>
      <c r="BB11" s="355">
        <f>[17]розрахунок!DU11</f>
        <v>678</v>
      </c>
      <c r="BC11" s="355">
        <f>[17]розрахунок!DV11</f>
        <v>458</v>
      </c>
      <c r="BD11" s="359">
        <f>[17]розрахунок!DW11</f>
        <v>67.599999999999994</v>
      </c>
      <c r="BE11" s="356">
        <f>[17]розрахунок!DX11</f>
        <v>-220</v>
      </c>
      <c r="BF11" s="355">
        <f>[17]розрахунок!DY11</f>
        <v>245</v>
      </c>
      <c r="BG11" s="355">
        <f>[17]розрахунок!DZ11</f>
        <v>121</v>
      </c>
      <c r="BH11" s="359">
        <f>[17]розрахунок!EA11</f>
        <v>49.4</v>
      </c>
      <c r="BI11" s="356">
        <f>[17]розрахунок!EB11</f>
        <v>-124</v>
      </c>
      <c r="BJ11" s="355">
        <f>[17]розрахунок!EC11</f>
        <v>23</v>
      </c>
      <c r="BK11" s="355">
        <f>[17]розрахунок!ED11</f>
        <v>38</v>
      </c>
      <c r="BL11" s="355">
        <f>[17]розрахунок!EE11</f>
        <v>31</v>
      </c>
      <c r="BM11" s="355">
        <f>[17]розрахунок!EF11</f>
        <v>7</v>
      </c>
      <c r="BN11" s="355">
        <f>[17]розрахунок!EG11</f>
        <v>10576.32</v>
      </c>
      <c r="BO11" s="355">
        <f>[17]розрахунок!EH11</f>
        <v>8162.55</v>
      </c>
      <c r="BP11" s="359">
        <f>[17]розрахунок!EI11</f>
        <v>77.2</v>
      </c>
      <c r="BQ11" s="356">
        <f>[17]розрахунок!EJ11</f>
        <v>-2413.7699999999995</v>
      </c>
      <c r="BR11" s="355">
        <f>[17]розрахунок!EK11</f>
        <v>12</v>
      </c>
      <c r="BS11" s="33"/>
      <c r="BT11" s="33"/>
      <c r="BU11" s="33"/>
      <c r="BV11" s="34"/>
      <c r="BW11" s="35"/>
      <c r="BX11" s="36"/>
      <c r="BY11" s="36"/>
      <c r="BZ11" s="33"/>
      <c r="CA11" s="33">
        <v>316</v>
      </c>
      <c r="CB11" s="33">
        <v>6</v>
      </c>
      <c r="CC11" s="34">
        <v>6357</v>
      </c>
      <c r="CD11" s="35">
        <v>2582</v>
      </c>
      <c r="CE11" s="37">
        <v>20788</v>
      </c>
      <c r="CF11" s="36">
        <v>14705</v>
      </c>
    </row>
    <row r="12" spans="1:84" s="38" customFormat="1" ht="20.25" customHeight="1" x14ac:dyDescent="0.25">
      <c r="A12" s="340" t="s">
        <v>399</v>
      </c>
      <c r="B12" s="355">
        <f>[17]розрахунок!C12</f>
        <v>3567</v>
      </c>
      <c r="C12" s="355">
        <f>[17]розрахунок!D12</f>
        <v>2095</v>
      </c>
      <c r="D12" s="359">
        <f>[17]розрахунок!E12</f>
        <v>58.7</v>
      </c>
      <c r="E12" s="356">
        <f>[17]розрахунок!F12</f>
        <v>-1472</v>
      </c>
      <c r="F12" s="355">
        <f>[17]розрахунок!G12</f>
        <v>3242</v>
      </c>
      <c r="G12" s="355">
        <f>[17]розрахунок!H12</f>
        <v>1804</v>
      </c>
      <c r="H12" s="359">
        <f>[17]розрахунок!I12</f>
        <v>55.6</v>
      </c>
      <c r="I12" s="356">
        <f>[17]розрахунок!J12</f>
        <v>-1438</v>
      </c>
      <c r="J12" s="355">
        <f>[17]розрахунок!O12</f>
        <v>161</v>
      </c>
      <c r="K12" s="355">
        <f>[17]розрахунок!P12</f>
        <v>177</v>
      </c>
      <c r="L12" s="359">
        <f>[17]розрахунок!Q12</f>
        <v>109.9</v>
      </c>
      <c r="M12" s="356">
        <f>[17]розрахунок!R12</f>
        <v>16</v>
      </c>
      <c r="N12" s="355">
        <f>[17]розрахунок!AC12</f>
        <v>152</v>
      </c>
      <c r="O12" s="355">
        <f>[17]розрахунок!AD12</f>
        <v>100</v>
      </c>
      <c r="P12" s="359">
        <f>[17]розрахунок!AE12</f>
        <v>65.8</v>
      </c>
      <c r="Q12" s="356">
        <f>[17]розрахунок!AF12</f>
        <v>-52</v>
      </c>
      <c r="R12" s="355">
        <f>[17]розрахунок!AZ12</f>
        <v>17</v>
      </c>
      <c r="S12" s="355">
        <f>[17]розрахунок!BA12</f>
        <v>23</v>
      </c>
      <c r="T12" s="359">
        <f>[17]розрахунок!BB12</f>
        <v>135.30000000000001</v>
      </c>
      <c r="U12" s="356">
        <f>[17]розрахунок!BC12</f>
        <v>6</v>
      </c>
      <c r="V12" s="355">
        <f>[17]розрахунок!BG12</f>
        <v>1</v>
      </c>
      <c r="W12" s="355" t="str">
        <f>[17]розрахунок!BH12</f>
        <v>6</v>
      </c>
      <c r="X12" s="359">
        <f>[17]розрахунок!BI12</f>
        <v>600</v>
      </c>
      <c r="Y12" s="356">
        <f>[17]розрахунок!BJ12</f>
        <v>5</v>
      </c>
      <c r="Z12" s="355">
        <f>[17]розрахунок!AX12</f>
        <v>0</v>
      </c>
      <c r="AA12" s="355">
        <f>[17]розрахунок!AY12</f>
        <v>0</v>
      </c>
      <c r="AB12" s="355">
        <f>[17]розрахунок!BN12</f>
        <v>0</v>
      </c>
      <c r="AC12" s="355">
        <f>[17]розрахунок!BO12</f>
        <v>0</v>
      </c>
      <c r="AD12" s="359">
        <f>[17]розрахунок!BP12</f>
        <v>0</v>
      </c>
      <c r="AE12" s="356">
        <f>[17]розрахунок!BQ12</f>
        <v>0</v>
      </c>
      <c r="AF12" s="355">
        <f>[17]розрахунок!BV12</f>
        <v>0</v>
      </c>
      <c r="AG12" s="355">
        <f>[17]розрахунок!BW12</f>
        <v>218</v>
      </c>
      <c r="AH12" s="359">
        <f>[17]розрахунок!BX12</f>
        <v>0</v>
      </c>
      <c r="AI12" s="356">
        <f>[17]розрахунок!BY12</f>
        <v>0</v>
      </c>
      <c r="AJ12" s="355">
        <f>[17]розрахунок!CE12</f>
        <v>1635</v>
      </c>
      <c r="AK12" s="355">
        <f>[17]розрахунок!CF12</f>
        <v>703</v>
      </c>
      <c r="AL12" s="359">
        <f>[17]розрахунок!CG12</f>
        <v>43</v>
      </c>
      <c r="AM12" s="356">
        <f>[17]розрахунок!CH12</f>
        <v>-932</v>
      </c>
      <c r="AN12" s="341"/>
      <c r="AO12" s="341"/>
      <c r="AP12" s="182"/>
      <c r="AQ12" s="182"/>
      <c r="AR12" s="355">
        <f>[17]розрахунок!DC12</f>
        <v>184</v>
      </c>
      <c r="AS12" s="355">
        <f>[17]розрахунок!DD12</f>
        <v>337</v>
      </c>
      <c r="AT12" s="359">
        <f>[17]розрахунок!DE12</f>
        <v>313</v>
      </c>
      <c r="AU12" s="356">
        <f>[17]розрахунок!DF12</f>
        <v>24</v>
      </c>
      <c r="AV12" s="355">
        <f>[17]розрахунок!DG12</f>
        <v>329</v>
      </c>
      <c r="AW12" s="355">
        <f>[17]розрахунок!DI12</f>
        <v>618</v>
      </c>
      <c r="AX12" s="355">
        <f>[17]розрахунок!DO12</f>
        <v>2757</v>
      </c>
      <c r="AY12" s="355">
        <f>[17]розрахунок!DP12</f>
        <v>1691</v>
      </c>
      <c r="AZ12" s="359">
        <f>[17]розрахунок!DQ12</f>
        <v>61.3</v>
      </c>
      <c r="BA12" s="356">
        <f>[17]розрахунок!DR12</f>
        <v>-1066</v>
      </c>
      <c r="BB12" s="355">
        <f>[17]розрахунок!DU12</f>
        <v>2543</v>
      </c>
      <c r="BC12" s="355">
        <f>[17]розрахунок!DV12</f>
        <v>1538</v>
      </c>
      <c r="BD12" s="359">
        <f>[17]розрахунок!DW12</f>
        <v>60.5</v>
      </c>
      <c r="BE12" s="356">
        <f>[17]розрахунок!DX12</f>
        <v>-1005</v>
      </c>
      <c r="BF12" s="355">
        <f>[17]розрахунок!DY12</f>
        <v>1263</v>
      </c>
      <c r="BG12" s="355">
        <f>[17]розрахунок!DZ12</f>
        <v>505</v>
      </c>
      <c r="BH12" s="359">
        <f>[17]розрахунок!EA12</f>
        <v>40</v>
      </c>
      <c r="BI12" s="356">
        <f>[17]розрахунок!EB12</f>
        <v>-758</v>
      </c>
      <c r="BJ12" s="355">
        <f>[17]розрахунок!EC12</f>
        <v>159</v>
      </c>
      <c r="BK12" s="355">
        <f>[17]розрахунок!ED12</f>
        <v>696</v>
      </c>
      <c r="BL12" s="355">
        <f>[17]розрахунок!EE12</f>
        <v>402</v>
      </c>
      <c r="BM12" s="355">
        <f>[17]розрахунок!EF12</f>
        <v>294</v>
      </c>
      <c r="BN12" s="355">
        <f>[17]розрахунок!EG12</f>
        <v>9249.5499999999993</v>
      </c>
      <c r="BO12" s="355">
        <f>[17]розрахунок!EH12</f>
        <v>9600.26</v>
      </c>
      <c r="BP12" s="359">
        <f>[17]розрахунок!EI12</f>
        <v>103.8</v>
      </c>
      <c r="BQ12" s="356">
        <f>[17]розрахунок!EJ12</f>
        <v>350.71000000000095</v>
      </c>
      <c r="BR12" s="355">
        <f>[17]розрахунок!EK12</f>
        <v>2</v>
      </c>
      <c r="BS12" s="33"/>
      <c r="BT12" s="33"/>
      <c r="BU12" s="33"/>
      <c r="BV12" s="34"/>
      <c r="BW12" s="35"/>
      <c r="BX12" s="36"/>
      <c r="BY12" s="36"/>
      <c r="BZ12" s="33"/>
      <c r="CA12" s="33">
        <v>1202</v>
      </c>
      <c r="CB12" s="33">
        <v>2</v>
      </c>
      <c r="CC12" s="34">
        <v>21367</v>
      </c>
      <c r="CD12" s="35">
        <v>6372</v>
      </c>
      <c r="CE12" s="37">
        <v>27380</v>
      </c>
      <c r="CF12" s="36">
        <v>19475</v>
      </c>
    </row>
    <row r="13" spans="1:84" s="38" customFormat="1" ht="20.25" customHeight="1" x14ac:dyDescent="0.25">
      <c r="A13" s="340" t="s">
        <v>400</v>
      </c>
      <c r="B13" s="355">
        <f>[17]розрахунок!C13</f>
        <v>1739</v>
      </c>
      <c r="C13" s="355">
        <f>[17]розрахунок!D13</f>
        <v>1183</v>
      </c>
      <c r="D13" s="359">
        <f>[17]розрахунок!E13</f>
        <v>68</v>
      </c>
      <c r="E13" s="356">
        <f>[17]розрахунок!F13</f>
        <v>-556</v>
      </c>
      <c r="F13" s="355">
        <f>[17]розрахунок!G13</f>
        <v>1718</v>
      </c>
      <c r="G13" s="355">
        <f>[17]розрахунок!H13</f>
        <v>1033</v>
      </c>
      <c r="H13" s="359">
        <f>[17]розрахунок!I13</f>
        <v>60.1</v>
      </c>
      <c r="I13" s="356">
        <f>[17]розрахунок!J13</f>
        <v>-685</v>
      </c>
      <c r="J13" s="355">
        <f>[17]розрахунок!O13</f>
        <v>90</v>
      </c>
      <c r="K13" s="355">
        <f>[17]розрахунок!P13</f>
        <v>179</v>
      </c>
      <c r="L13" s="359">
        <f>[17]розрахунок!Q13</f>
        <v>198.9</v>
      </c>
      <c r="M13" s="356">
        <f>[17]розрахунок!R13</f>
        <v>89</v>
      </c>
      <c r="N13" s="355">
        <f>[17]розрахунок!AC13</f>
        <v>88</v>
      </c>
      <c r="O13" s="355">
        <f>[17]розрахунок!AD13</f>
        <v>93</v>
      </c>
      <c r="P13" s="359">
        <f>[17]розрахунок!AE13</f>
        <v>105.7</v>
      </c>
      <c r="Q13" s="356">
        <f>[17]розрахунок!AF13</f>
        <v>5</v>
      </c>
      <c r="R13" s="355">
        <f>[17]розрахунок!AZ13</f>
        <v>23</v>
      </c>
      <c r="S13" s="355">
        <f>[17]розрахунок!BA13</f>
        <v>20</v>
      </c>
      <c r="T13" s="359">
        <f>[17]розрахунок!BB13</f>
        <v>87</v>
      </c>
      <c r="U13" s="356">
        <f>[17]розрахунок!BC13</f>
        <v>-3</v>
      </c>
      <c r="V13" s="355">
        <f>[17]розрахунок!BG13</f>
        <v>16</v>
      </c>
      <c r="W13" s="355" t="str">
        <f>[17]розрахунок!BH13</f>
        <v>0</v>
      </c>
      <c r="X13" s="359">
        <f>[17]розрахунок!BI13</f>
        <v>0</v>
      </c>
      <c r="Y13" s="356">
        <f>[17]розрахунок!BJ13</f>
        <v>-16</v>
      </c>
      <c r="Z13" s="355">
        <f>[17]розрахунок!AX13</f>
        <v>0</v>
      </c>
      <c r="AA13" s="355">
        <f>[17]розрахунок!AY13</f>
        <v>0</v>
      </c>
      <c r="AB13" s="355">
        <f>[17]розрахунок!BN13</f>
        <v>4</v>
      </c>
      <c r="AC13" s="355">
        <f>[17]розрахунок!BO13</f>
        <v>1</v>
      </c>
      <c r="AD13" s="359">
        <f>[17]розрахунок!BP13</f>
        <v>25</v>
      </c>
      <c r="AE13" s="356">
        <f>[17]розрахунок!BQ13</f>
        <v>-3</v>
      </c>
      <c r="AF13" s="355">
        <f>[17]розрахунок!BV13</f>
        <v>0</v>
      </c>
      <c r="AG13" s="355">
        <f>[17]розрахунок!BW13</f>
        <v>119</v>
      </c>
      <c r="AH13" s="359">
        <f>[17]розрахунок!BX13</f>
        <v>0</v>
      </c>
      <c r="AI13" s="356">
        <f>[17]розрахунок!BY13</f>
        <v>0</v>
      </c>
      <c r="AJ13" s="355">
        <f>[17]розрахунок!CE13</f>
        <v>1004</v>
      </c>
      <c r="AK13" s="355">
        <f>[17]розрахунок!CF13</f>
        <v>572</v>
      </c>
      <c r="AL13" s="359">
        <f>[17]розрахунок!CG13</f>
        <v>57</v>
      </c>
      <c r="AM13" s="356">
        <f>[17]розрахунок!CH13</f>
        <v>-432</v>
      </c>
      <c r="AN13" s="341"/>
      <c r="AO13" s="341"/>
      <c r="AP13" s="182"/>
      <c r="AQ13" s="182"/>
      <c r="AR13" s="355">
        <f>[17]розрахунок!DC13</f>
        <v>124</v>
      </c>
      <c r="AS13" s="355">
        <f>[17]розрахунок!DD13</f>
        <v>220</v>
      </c>
      <c r="AT13" s="359">
        <f>[17]розрахунок!DE13</f>
        <v>187</v>
      </c>
      <c r="AU13" s="356">
        <f>[17]розрахунок!DF13</f>
        <v>33</v>
      </c>
      <c r="AV13" s="355">
        <f>[17]розрахунок!DG13</f>
        <v>228</v>
      </c>
      <c r="AW13" s="355">
        <f>[17]розрахунок!DI13</f>
        <v>369</v>
      </c>
      <c r="AX13" s="355">
        <f>[17]розрахунок!DO13</f>
        <v>1235</v>
      </c>
      <c r="AY13" s="355">
        <f>[17]розрахунок!DP13</f>
        <v>899</v>
      </c>
      <c r="AZ13" s="359">
        <f>[17]розрахунок!DQ13</f>
        <v>72.8</v>
      </c>
      <c r="BA13" s="356">
        <f>[17]розрахунок!DR13</f>
        <v>-336</v>
      </c>
      <c r="BB13" s="355">
        <f>[17]розрахунок!DU13</f>
        <v>1224</v>
      </c>
      <c r="BC13" s="355">
        <f>[17]розрахунок!DV13</f>
        <v>853</v>
      </c>
      <c r="BD13" s="359">
        <f>[17]розрахунок!DW13</f>
        <v>69.7</v>
      </c>
      <c r="BE13" s="356">
        <f>[17]розрахунок!DX13</f>
        <v>-371</v>
      </c>
      <c r="BF13" s="355">
        <f>[17]розрахунок!DY13</f>
        <v>753</v>
      </c>
      <c r="BG13" s="355">
        <f>[17]розрахунок!DZ13</f>
        <v>394</v>
      </c>
      <c r="BH13" s="359">
        <f>[17]розрахунок!EA13</f>
        <v>52.3</v>
      </c>
      <c r="BI13" s="356">
        <f>[17]розрахунок!EB13</f>
        <v>-359</v>
      </c>
      <c r="BJ13" s="355">
        <f>[17]розрахунок!EC13</f>
        <v>127</v>
      </c>
      <c r="BK13" s="355">
        <f>[17]розрахунок!ED13</f>
        <v>272</v>
      </c>
      <c r="BL13" s="355">
        <f>[17]розрахунок!EE13</f>
        <v>175</v>
      </c>
      <c r="BM13" s="355">
        <f>[17]розрахунок!EF13</f>
        <v>97</v>
      </c>
      <c r="BN13" s="355">
        <f>[17]розрахунок!EG13</f>
        <v>10166.14</v>
      </c>
      <c r="BO13" s="355">
        <f>[17]розрахунок!EH13</f>
        <v>10776.78</v>
      </c>
      <c r="BP13" s="359">
        <f>[17]розрахунок!EI13</f>
        <v>106</v>
      </c>
      <c r="BQ13" s="356">
        <f>[17]розрахунок!EJ13</f>
        <v>610.64000000000124</v>
      </c>
      <c r="BR13" s="355">
        <f>[17]розрахунок!EK13</f>
        <v>3</v>
      </c>
      <c r="BS13" s="33"/>
      <c r="BT13" s="33"/>
      <c r="BU13" s="33"/>
      <c r="BV13" s="34"/>
      <c r="BW13" s="35"/>
      <c r="BX13" s="36"/>
      <c r="BY13" s="36"/>
      <c r="BZ13" s="33"/>
      <c r="CA13" s="33">
        <v>807</v>
      </c>
      <c r="CB13" s="33">
        <v>8</v>
      </c>
      <c r="CC13" s="34">
        <v>8148</v>
      </c>
      <c r="CD13" s="35">
        <v>765</v>
      </c>
      <c r="CE13" s="37">
        <v>34284</v>
      </c>
      <c r="CF13" s="36">
        <v>29299</v>
      </c>
    </row>
    <row r="14" spans="1:84" s="39" customFormat="1" ht="20.25" customHeight="1" x14ac:dyDescent="0.25">
      <c r="A14" s="340" t="s">
        <v>401</v>
      </c>
      <c r="B14" s="355">
        <f>[17]розрахунок!C14</f>
        <v>1504</v>
      </c>
      <c r="C14" s="355">
        <f>[17]розрахунок!D14</f>
        <v>997</v>
      </c>
      <c r="D14" s="359">
        <f>[17]розрахунок!E14</f>
        <v>66.3</v>
      </c>
      <c r="E14" s="356">
        <f>[17]розрахунок!F14</f>
        <v>-507</v>
      </c>
      <c r="F14" s="355">
        <f>[17]розрахунок!G14</f>
        <v>1435</v>
      </c>
      <c r="G14" s="355">
        <f>[17]розрахунок!H14</f>
        <v>919</v>
      </c>
      <c r="H14" s="359">
        <f>[17]розрахунок!I14</f>
        <v>64</v>
      </c>
      <c r="I14" s="356">
        <f>[17]розрахунок!J14</f>
        <v>-516</v>
      </c>
      <c r="J14" s="355">
        <f>[17]розрахунок!O14</f>
        <v>71</v>
      </c>
      <c r="K14" s="355">
        <f>[17]розрахунок!P14</f>
        <v>128</v>
      </c>
      <c r="L14" s="359">
        <f>[17]розрахунок!Q14</f>
        <v>180.3</v>
      </c>
      <c r="M14" s="356">
        <f>[17]розрахунок!R14</f>
        <v>57</v>
      </c>
      <c r="N14" s="355">
        <f>[17]розрахунок!AC14</f>
        <v>64</v>
      </c>
      <c r="O14" s="355">
        <f>[17]розрахунок!AD14</f>
        <v>80</v>
      </c>
      <c r="P14" s="359">
        <f>[17]розрахунок!AE14</f>
        <v>125</v>
      </c>
      <c r="Q14" s="356">
        <f>[17]розрахунок!AF14</f>
        <v>16</v>
      </c>
      <c r="R14" s="355">
        <f>[17]розрахунок!AZ14</f>
        <v>1</v>
      </c>
      <c r="S14" s="355">
        <f>[17]розрахунок!BA14</f>
        <v>5</v>
      </c>
      <c r="T14" s="359">
        <f>[17]розрахунок!BB14</f>
        <v>500</v>
      </c>
      <c r="U14" s="356">
        <f>[17]розрахунок!BC14</f>
        <v>4</v>
      </c>
      <c r="V14" s="355">
        <f>[17]розрахунок!BG14</f>
        <v>0</v>
      </c>
      <c r="W14" s="355" t="str">
        <f>[17]розрахунок!BH14</f>
        <v>0</v>
      </c>
      <c r="X14" s="359">
        <f>[17]розрахунок!BI14</f>
        <v>0</v>
      </c>
      <c r="Y14" s="356">
        <f>[17]розрахунок!BJ14</f>
        <v>0</v>
      </c>
      <c r="Z14" s="355">
        <f>[17]розрахунок!AX14</f>
        <v>0</v>
      </c>
      <c r="AA14" s="355">
        <f>[17]розрахунок!AY14</f>
        <v>0</v>
      </c>
      <c r="AB14" s="355">
        <f>[17]розрахунок!BN14</f>
        <v>0</v>
      </c>
      <c r="AC14" s="355">
        <f>[17]розрахунок!BO14</f>
        <v>4</v>
      </c>
      <c r="AD14" s="359">
        <f>[17]розрахунок!BP14</f>
        <v>0</v>
      </c>
      <c r="AE14" s="356">
        <f>[17]розрахунок!BQ14</f>
        <v>4</v>
      </c>
      <c r="AF14" s="355">
        <f>[17]розрахунок!BV14</f>
        <v>0</v>
      </c>
      <c r="AG14" s="355">
        <f>[17]розрахунок!BW14</f>
        <v>61</v>
      </c>
      <c r="AH14" s="359">
        <f>[17]розрахунок!BX14</f>
        <v>0</v>
      </c>
      <c r="AI14" s="356">
        <f>[17]розрахунок!BY14</f>
        <v>0</v>
      </c>
      <c r="AJ14" s="355">
        <f>[17]розрахунок!CE14</f>
        <v>691</v>
      </c>
      <c r="AK14" s="355">
        <f>[17]розрахунок!CF14</f>
        <v>417</v>
      </c>
      <c r="AL14" s="359">
        <f>[17]розрахунок!CG14</f>
        <v>60.3</v>
      </c>
      <c r="AM14" s="356">
        <f>[17]розрахунок!CH14</f>
        <v>-274</v>
      </c>
      <c r="AN14" s="341"/>
      <c r="AO14" s="341"/>
      <c r="AP14" s="182"/>
      <c r="AQ14" s="182"/>
      <c r="AR14" s="355">
        <f>[17]розрахунок!DC14</f>
        <v>91</v>
      </c>
      <c r="AS14" s="355">
        <f>[17]розрахунок!DD14</f>
        <v>151</v>
      </c>
      <c r="AT14" s="359">
        <f>[17]розрахунок!DE14</f>
        <v>147</v>
      </c>
      <c r="AU14" s="356">
        <f>[17]розрахунок!DF14</f>
        <v>4</v>
      </c>
      <c r="AV14" s="355">
        <f>[17]розрахунок!DG14</f>
        <v>174</v>
      </c>
      <c r="AW14" s="355">
        <f>[17]розрахунок!DI14</f>
        <v>347</v>
      </c>
      <c r="AX14" s="355">
        <f>[17]розрахунок!DO14</f>
        <v>1104</v>
      </c>
      <c r="AY14" s="355">
        <f>[17]розрахунок!DP14</f>
        <v>802</v>
      </c>
      <c r="AZ14" s="359">
        <f>[17]розрахунок!DQ14</f>
        <v>72.599999999999994</v>
      </c>
      <c r="BA14" s="356">
        <f>[17]розрахунок!DR14</f>
        <v>-302</v>
      </c>
      <c r="BB14" s="355">
        <f>[17]розрахунок!DU14</f>
        <v>1053</v>
      </c>
      <c r="BC14" s="355">
        <f>[17]розрахунок!DV14</f>
        <v>785</v>
      </c>
      <c r="BD14" s="359">
        <f>[17]розрахунок!DW14</f>
        <v>74.5</v>
      </c>
      <c r="BE14" s="356">
        <f>[17]розрахунок!DX14</f>
        <v>-268</v>
      </c>
      <c r="BF14" s="355">
        <f>[17]розрахунок!DY14</f>
        <v>471</v>
      </c>
      <c r="BG14" s="355">
        <f>[17]розрахунок!DZ14</f>
        <v>302</v>
      </c>
      <c r="BH14" s="359">
        <f>[17]розрахунок!EA14</f>
        <v>64.099999999999994</v>
      </c>
      <c r="BI14" s="356">
        <f>[17]розрахунок!EB14</f>
        <v>-169</v>
      </c>
      <c r="BJ14" s="355">
        <f>[17]розрахунок!EC14</f>
        <v>111</v>
      </c>
      <c r="BK14" s="355">
        <f>[17]розрахунок!ED14</f>
        <v>237</v>
      </c>
      <c r="BL14" s="355">
        <f>[17]розрахунок!EE14</f>
        <v>188</v>
      </c>
      <c r="BM14" s="355">
        <f>[17]розрахунок!EF14</f>
        <v>49</v>
      </c>
      <c r="BN14" s="355">
        <f>[17]розрахунок!EG14</f>
        <v>10200.709999999999</v>
      </c>
      <c r="BO14" s="355">
        <f>[17]розрахунок!EH14</f>
        <v>9598.6200000000008</v>
      </c>
      <c r="BP14" s="359">
        <f>[17]розрахунок!EI14</f>
        <v>94.1</v>
      </c>
      <c r="BQ14" s="356">
        <f>[17]розрахунок!EJ14</f>
        <v>-602.08999999999833</v>
      </c>
      <c r="BR14" s="355">
        <f>[17]розрахунок!EK14</f>
        <v>3</v>
      </c>
      <c r="BS14" s="33"/>
      <c r="BT14" s="33"/>
      <c r="BU14" s="33"/>
      <c r="BV14" s="34"/>
      <c r="BW14" s="35"/>
      <c r="BX14" s="36"/>
      <c r="BY14" s="36"/>
      <c r="BZ14" s="33"/>
      <c r="CA14" s="33">
        <v>351</v>
      </c>
      <c r="CB14" s="33">
        <v>0</v>
      </c>
      <c r="CC14" s="34">
        <v>11339</v>
      </c>
      <c r="CD14" s="35">
        <v>2241</v>
      </c>
      <c r="CE14" s="37">
        <v>20831</v>
      </c>
      <c r="CF14" s="36">
        <v>13351</v>
      </c>
    </row>
    <row r="15" spans="1:84" s="40" customFormat="1" ht="75" customHeight="1" x14ac:dyDescent="0.25">
      <c r="C15" s="425"/>
      <c r="D15" s="425"/>
      <c r="E15" s="425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311"/>
      <c r="AJ15" s="41"/>
      <c r="AK15" s="41"/>
      <c r="AL15" s="41"/>
      <c r="AM15" s="41"/>
      <c r="AV15" s="42"/>
      <c r="AW15" s="42"/>
      <c r="AX15" s="43"/>
      <c r="AY15" s="43"/>
      <c r="AZ15" s="43"/>
      <c r="BA15" s="43"/>
      <c r="BI15" s="44"/>
    </row>
    <row r="16" spans="1:84" s="40" customFormat="1" x14ac:dyDescent="0.2">
      <c r="I16" s="41"/>
      <c r="J16" s="41"/>
      <c r="K16" s="41"/>
      <c r="L16" s="41"/>
      <c r="M16" s="41"/>
      <c r="N16" s="41"/>
      <c r="O16" s="41"/>
      <c r="P16" s="41"/>
      <c r="Q16" s="41"/>
      <c r="AJ16" s="41"/>
      <c r="AK16" s="41"/>
      <c r="AL16" s="41"/>
      <c r="AM16" s="41"/>
      <c r="AV16" s="42"/>
      <c r="AW16" s="42"/>
      <c r="AX16" s="43"/>
      <c r="AY16" s="43"/>
      <c r="AZ16" s="43"/>
      <c r="BA16" s="43"/>
      <c r="BI16" s="44"/>
    </row>
    <row r="17" spans="9:61" s="40" customFormat="1" x14ac:dyDescent="0.2">
      <c r="I17" s="41"/>
      <c r="J17" s="41"/>
      <c r="K17" s="41"/>
      <c r="L17" s="41"/>
      <c r="M17" s="41"/>
      <c r="N17" s="41"/>
      <c r="O17" s="41"/>
      <c r="P17" s="41"/>
      <c r="Q17" s="41"/>
      <c r="AJ17" s="41"/>
      <c r="AK17" s="41"/>
      <c r="AL17" s="41"/>
      <c r="AM17" s="41"/>
      <c r="AV17" s="42"/>
      <c r="AW17" s="42"/>
      <c r="AX17" s="43"/>
      <c r="AY17" s="43"/>
      <c r="AZ17" s="43"/>
      <c r="BA17" s="43"/>
      <c r="BI17" s="44"/>
    </row>
    <row r="18" spans="9:61" s="40" customFormat="1" x14ac:dyDescent="0.2">
      <c r="I18" s="41"/>
      <c r="J18" s="41"/>
      <c r="K18" s="41"/>
      <c r="L18" s="41"/>
      <c r="M18" s="41"/>
      <c r="N18" s="41"/>
      <c r="O18" s="41"/>
      <c r="P18" s="41"/>
      <c r="Q18" s="41"/>
      <c r="AJ18" s="41"/>
      <c r="AK18" s="41"/>
      <c r="AL18" s="41"/>
      <c r="AM18" s="41"/>
      <c r="AX18" s="44"/>
      <c r="AY18" s="44"/>
      <c r="AZ18" s="44"/>
      <c r="BA18" s="44"/>
      <c r="BI18" s="44"/>
    </row>
    <row r="19" spans="9:61" s="40" customFormat="1" x14ac:dyDescent="0.2">
      <c r="I19" s="41"/>
      <c r="J19" s="41"/>
      <c r="K19" s="41"/>
      <c r="L19" s="41"/>
      <c r="M19" s="41"/>
      <c r="N19" s="41"/>
      <c r="O19" s="41"/>
      <c r="P19" s="41"/>
      <c r="Q19" s="41"/>
      <c r="AJ19" s="41"/>
      <c r="AK19" s="41"/>
      <c r="AL19" s="41"/>
      <c r="AM19" s="41"/>
      <c r="BI19" s="44"/>
    </row>
    <row r="20" spans="9:61" s="40" customFormat="1" x14ac:dyDescent="0.2">
      <c r="I20" s="41"/>
      <c r="J20" s="41"/>
      <c r="K20" s="41"/>
      <c r="L20" s="41"/>
      <c r="M20" s="41"/>
      <c r="N20" s="41"/>
      <c r="O20" s="41"/>
      <c r="P20" s="41"/>
      <c r="Q20" s="41"/>
      <c r="AJ20" s="41"/>
      <c r="AK20" s="41"/>
      <c r="AL20" s="41"/>
      <c r="AM20" s="41"/>
    </row>
    <row r="21" spans="9:61" s="40" customFormat="1" x14ac:dyDescent="0.2">
      <c r="I21" s="41"/>
      <c r="J21" s="41"/>
      <c r="K21" s="41"/>
      <c r="L21" s="41"/>
      <c r="M21" s="41"/>
      <c r="N21" s="41"/>
      <c r="O21" s="41"/>
      <c r="P21" s="41"/>
      <c r="Q21" s="41"/>
    </row>
    <row r="22" spans="9:61" s="40" customFormat="1" x14ac:dyDescent="0.2">
      <c r="I22" s="41"/>
      <c r="J22" s="41"/>
      <c r="K22" s="41"/>
      <c r="L22" s="41"/>
      <c r="M22" s="41"/>
      <c r="N22" s="41"/>
      <c r="O22" s="41"/>
      <c r="P22" s="41"/>
      <c r="Q22" s="41"/>
    </row>
    <row r="23" spans="9:61" s="40" customFormat="1" x14ac:dyDescent="0.2"/>
    <row r="24" spans="9:61" s="40" customFormat="1" x14ac:dyDescent="0.2"/>
    <row r="25" spans="9:61" s="40" customFormat="1" x14ac:dyDescent="0.2"/>
    <row r="26" spans="9:61" s="40" customFormat="1" x14ac:dyDescent="0.2"/>
    <row r="27" spans="9:61" s="40" customFormat="1" x14ac:dyDescent="0.2"/>
    <row r="28" spans="9:61" s="40" customFormat="1" x14ac:dyDescent="0.2"/>
    <row r="29" spans="9:61" s="40" customFormat="1" x14ac:dyDescent="0.2"/>
    <row r="30" spans="9:61" s="40" customFormat="1" x14ac:dyDescent="0.2"/>
    <row r="31" spans="9:61" s="40" customFormat="1" x14ac:dyDescent="0.2"/>
    <row r="32" spans="9:61" s="40" customFormat="1" x14ac:dyDescent="0.2"/>
    <row r="33" spans="2:65" s="40" customFormat="1" x14ac:dyDescent="0.2"/>
    <row r="34" spans="2:65" s="40" customFormat="1" x14ac:dyDescent="0.2"/>
    <row r="35" spans="2:65" s="40" customFormat="1" x14ac:dyDescent="0.2"/>
    <row r="36" spans="2:65" s="40" customFormat="1" x14ac:dyDescent="0.2"/>
    <row r="37" spans="2:65" s="40" customFormat="1" x14ac:dyDescent="0.2"/>
    <row r="38" spans="2:65" s="40" customFormat="1" x14ac:dyDescent="0.2"/>
    <row r="39" spans="2:65" s="40" customFormat="1" x14ac:dyDescent="0.2"/>
    <row r="40" spans="2:65" s="40" customFormat="1" x14ac:dyDescent="0.2"/>
    <row r="41" spans="2:65" s="40" customFormat="1" x14ac:dyDescent="0.2"/>
    <row r="42" spans="2:65" s="23" customFormat="1" x14ac:dyDescent="0.2">
      <c r="B42" s="320"/>
      <c r="C42" s="317"/>
      <c r="D42" s="320"/>
      <c r="E42" s="320"/>
      <c r="Z42" s="320"/>
      <c r="AA42" s="320"/>
      <c r="AF42" s="320"/>
      <c r="AG42" s="320"/>
      <c r="AH42" s="320"/>
      <c r="AI42" s="320"/>
      <c r="AX42" s="320"/>
      <c r="AY42" s="320"/>
      <c r="AZ42" s="320"/>
      <c r="BA42" s="320"/>
      <c r="BK42" s="320"/>
      <c r="BM42" s="320"/>
    </row>
    <row r="43" spans="2:65" s="23" customFormat="1" x14ac:dyDescent="0.2">
      <c r="B43" s="320"/>
      <c r="C43" s="317"/>
      <c r="D43" s="320"/>
      <c r="E43" s="320"/>
      <c r="Z43" s="320"/>
      <c r="AA43" s="320"/>
      <c r="AF43" s="320"/>
      <c r="AG43" s="320"/>
      <c r="AH43" s="320"/>
      <c r="AI43" s="320"/>
      <c r="AX43" s="320"/>
      <c r="AY43" s="320"/>
      <c r="AZ43" s="320"/>
      <c r="BA43" s="320"/>
      <c r="BK43" s="320"/>
      <c r="BM43" s="320"/>
    </row>
    <row r="44" spans="2:65" s="23" customFormat="1" x14ac:dyDescent="0.2">
      <c r="B44" s="320"/>
      <c r="C44" s="317"/>
      <c r="D44" s="320"/>
      <c r="E44" s="320"/>
      <c r="Z44" s="320"/>
      <c r="AA44" s="320"/>
      <c r="AF44" s="320"/>
      <c r="AG44" s="320"/>
      <c r="AH44" s="320"/>
      <c r="AI44" s="320"/>
      <c r="AX44" s="320"/>
      <c r="AY44" s="320"/>
      <c r="AZ44" s="320"/>
      <c r="BA44" s="320"/>
      <c r="BK44" s="320"/>
      <c r="BM44" s="320"/>
    </row>
    <row r="45" spans="2:65" s="23" customFormat="1" x14ac:dyDescent="0.2">
      <c r="B45" s="320"/>
      <c r="C45" s="317"/>
      <c r="D45" s="320"/>
      <c r="E45" s="320"/>
      <c r="Z45" s="320"/>
      <c r="AA45" s="320"/>
      <c r="AF45" s="320"/>
      <c r="AG45" s="320"/>
      <c r="AH45" s="320"/>
      <c r="AI45" s="320"/>
      <c r="AX45" s="320"/>
      <c r="AY45" s="320"/>
      <c r="AZ45" s="320"/>
      <c r="BA45" s="320"/>
      <c r="BK45" s="320"/>
      <c r="BM45" s="320"/>
    </row>
    <row r="46" spans="2:65" s="23" customFormat="1" x14ac:dyDescent="0.2">
      <c r="B46" s="320"/>
      <c r="C46" s="317"/>
      <c r="D46" s="320"/>
      <c r="E46" s="320"/>
      <c r="Z46" s="320"/>
      <c r="AA46" s="320"/>
      <c r="AF46" s="320"/>
      <c r="AG46" s="320"/>
      <c r="AH46" s="320"/>
      <c r="AI46" s="320"/>
      <c r="AX46" s="320"/>
      <c r="AY46" s="320"/>
      <c r="AZ46" s="320"/>
      <c r="BA46" s="320"/>
      <c r="BK46" s="320"/>
      <c r="BM46" s="320"/>
    </row>
    <row r="47" spans="2:65" s="23" customFormat="1" x14ac:dyDescent="0.2">
      <c r="B47" s="320"/>
      <c r="C47" s="317"/>
      <c r="D47" s="320"/>
      <c r="E47" s="320"/>
      <c r="Z47" s="320"/>
      <c r="AA47" s="320"/>
      <c r="AF47" s="320"/>
      <c r="AG47" s="320"/>
      <c r="AH47" s="320"/>
      <c r="AI47" s="320"/>
      <c r="AX47" s="320"/>
      <c r="AY47" s="320"/>
      <c r="AZ47" s="320"/>
      <c r="BA47" s="320"/>
      <c r="BK47" s="320"/>
      <c r="BM47" s="320"/>
    </row>
    <row r="48" spans="2:65" s="23" customFormat="1" x14ac:dyDescent="0.2">
      <c r="B48" s="320"/>
      <c r="C48" s="317"/>
      <c r="D48" s="320"/>
      <c r="E48" s="320"/>
      <c r="Z48" s="320"/>
      <c r="AA48" s="320"/>
      <c r="AF48" s="320"/>
      <c r="AG48" s="320"/>
      <c r="AH48" s="320"/>
      <c r="AI48" s="320"/>
      <c r="AX48" s="320"/>
      <c r="AY48" s="320"/>
      <c r="AZ48" s="320"/>
      <c r="BA48" s="320"/>
      <c r="BK48" s="320"/>
      <c r="BM48" s="320"/>
    </row>
    <row r="49" spans="2:65" s="23" customFormat="1" x14ac:dyDescent="0.2">
      <c r="B49" s="320"/>
      <c r="C49" s="317"/>
      <c r="D49" s="320"/>
      <c r="E49" s="320"/>
      <c r="Z49" s="320"/>
      <c r="AA49" s="320"/>
      <c r="AF49" s="320"/>
      <c r="AG49" s="320"/>
      <c r="AH49" s="320"/>
      <c r="AI49" s="320"/>
      <c r="AX49" s="320"/>
      <c r="AY49" s="320"/>
      <c r="AZ49" s="320"/>
      <c r="BA49" s="320"/>
      <c r="BK49" s="320"/>
      <c r="BM49" s="320"/>
    </row>
    <row r="50" spans="2:65" s="23" customFormat="1" x14ac:dyDescent="0.2">
      <c r="B50" s="320"/>
      <c r="C50" s="317"/>
      <c r="D50" s="320"/>
      <c r="E50" s="320"/>
      <c r="Z50" s="320"/>
      <c r="AA50" s="320"/>
      <c r="AF50" s="320"/>
      <c r="AG50" s="320"/>
      <c r="AH50" s="320"/>
      <c r="AI50" s="320"/>
      <c r="AX50" s="320"/>
      <c r="AY50" s="320"/>
      <c r="AZ50" s="320"/>
      <c r="BA50" s="320"/>
      <c r="BK50" s="320"/>
      <c r="BM50" s="320"/>
    </row>
    <row r="51" spans="2:65" s="23" customFormat="1" x14ac:dyDescent="0.2">
      <c r="B51" s="320"/>
      <c r="C51" s="317"/>
      <c r="D51" s="320"/>
      <c r="E51" s="320"/>
      <c r="Z51" s="320"/>
      <c r="AA51" s="320"/>
      <c r="AF51" s="320"/>
      <c r="AG51" s="320"/>
      <c r="AH51" s="320"/>
      <c r="AI51" s="320"/>
      <c r="AX51" s="320"/>
      <c r="AY51" s="320"/>
      <c r="AZ51" s="320"/>
      <c r="BA51" s="320"/>
      <c r="BK51" s="320"/>
      <c r="BM51" s="320"/>
    </row>
    <row r="52" spans="2:65" s="23" customFormat="1" x14ac:dyDescent="0.2">
      <c r="B52" s="320"/>
      <c r="C52" s="317"/>
      <c r="D52" s="320"/>
      <c r="E52" s="320"/>
      <c r="Z52" s="320"/>
      <c r="AA52" s="320"/>
      <c r="AF52" s="320"/>
      <c r="AG52" s="320"/>
      <c r="AH52" s="320"/>
      <c r="AI52" s="320"/>
      <c r="AX52" s="320"/>
      <c r="AY52" s="320"/>
      <c r="AZ52" s="320"/>
      <c r="BA52" s="320"/>
      <c r="BK52" s="320"/>
      <c r="BM52" s="320"/>
    </row>
    <row r="53" spans="2:65" s="23" customFormat="1" x14ac:dyDescent="0.2">
      <c r="B53" s="320"/>
      <c r="C53" s="317"/>
      <c r="D53" s="320"/>
      <c r="E53" s="320"/>
      <c r="Z53" s="320"/>
      <c r="AA53" s="320"/>
      <c r="AF53" s="320"/>
      <c r="AG53" s="320"/>
      <c r="AH53" s="320"/>
      <c r="AI53" s="320"/>
      <c r="AX53" s="320"/>
      <c r="AY53" s="320"/>
      <c r="AZ53" s="320"/>
      <c r="BA53" s="320"/>
      <c r="BK53" s="320"/>
      <c r="BM53" s="320"/>
    </row>
    <row r="54" spans="2:65" s="23" customFormat="1" x14ac:dyDescent="0.2">
      <c r="B54" s="320"/>
      <c r="C54" s="317"/>
      <c r="D54" s="320"/>
      <c r="E54" s="320"/>
      <c r="Z54" s="320"/>
      <c r="AA54" s="320"/>
      <c r="AF54" s="320"/>
      <c r="AG54" s="320"/>
      <c r="AH54" s="320"/>
      <c r="AI54" s="320"/>
      <c r="AX54" s="320"/>
      <c r="AY54" s="320"/>
      <c r="AZ54" s="320"/>
      <c r="BA54" s="320"/>
      <c r="BK54" s="320"/>
      <c r="BM54" s="320"/>
    </row>
    <row r="55" spans="2:65" s="23" customFormat="1" x14ac:dyDescent="0.2">
      <c r="B55" s="320"/>
      <c r="C55" s="317"/>
      <c r="D55" s="320"/>
      <c r="E55" s="320"/>
      <c r="Z55" s="320"/>
      <c r="AA55" s="320"/>
      <c r="AF55" s="320"/>
      <c r="AG55" s="320"/>
      <c r="AH55" s="320"/>
      <c r="AI55" s="320"/>
      <c r="AX55" s="320"/>
      <c r="AY55" s="320"/>
      <c r="AZ55" s="320"/>
      <c r="BA55" s="320"/>
      <c r="BK55" s="320"/>
      <c r="BM55" s="320"/>
    </row>
    <row r="56" spans="2:65" s="23" customFormat="1" x14ac:dyDescent="0.2">
      <c r="B56" s="320"/>
      <c r="C56" s="317"/>
      <c r="D56" s="320"/>
      <c r="E56" s="320"/>
      <c r="Z56" s="320"/>
      <c r="AA56" s="320"/>
      <c r="AF56" s="320"/>
      <c r="AG56" s="320"/>
      <c r="AH56" s="320"/>
      <c r="AI56" s="320"/>
      <c r="AX56" s="320"/>
      <c r="AY56" s="320"/>
      <c r="AZ56" s="320"/>
      <c r="BA56" s="320"/>
      <c r="BK56" s="320"/>
      <c r="BM56" s="320"/>
    </row>
    <row r="57" spans="2:65" s="23" customFormat="1" x14ac:dyDescent="0.2">
      <c r="B57" s="320"/>
      <c r="C57" s="317"/>
      <c r="D57" s="320"/>
      <c r="E57" s="320"/>
      <c r="Z57" s="320"/>
      <c r="AA57" s="320"/>
      <c r="AF57" s="320"/>
      <c r="AG57" s="320"/>
      <c r="AH57" s="320"/>
      <c r="AI57" s="320"/>
      <c r="AX57" s="320"/>
      <c r="AY57" s="320"/>
      <c r="AZ57" s="320"/>
      <c r="BA57" s="320"/>
      <c r="BK57" s="320"/>
      <c r="BM57" s="320"/>
    </row>
    <row r="58" spans="2:65" s="23" customFormat="1" x14ac:dyDescent="0.2">
      <c r="B58" s="320"/>
      <c r="C58" s="317"/>
      <c r="D58" s="320"/>
      <c r="E58" s="320"/>
      <c r="Z58" s="320"/>
      <c r="AA58" s="320"/>
      <c r="AF58" s="320"/>
      <c r="AG58" s="320"/>
      <c r="AH58" s="320"/>
      <c r="AI58" s="320"/>
      <c r="AX58" s="320"/>
      <c r="AY58" s="320"/>
      <c r="AZ58" s="320"/>
      <c r="BA58" s="320"/>
      <c r="BK58" s="320"/>
      <c r="BM58" s="320"/>
    </row>
    <row r="59" spans="2:65" s="23" customFormat="1" x14ac:dyDescent="0.2">
      <c r="B59" s="320"/>
      <c r="C59" s="317"/>
      <c r="D59" s="320"/>
      <c r="E59" s="320"/>
      <c r="Z59" s="320"/>
      <c r="AA59" s="320"/>
      <c r="AF59" s="320"/>
      <c r="AG59" s="320"/>
      <c r="AH59" s="320"/>
      <c r="AI59" s="320"/>
      <c r="AX59" s="320"/>
      <c r="AY59" s="320"/>
      <c r="AZ59" s="320"/>
      <c r="BA59" s="320"/>
      <c r="BK59" s="320"/>
      <c r="BM59" s="320"/>
    </row>
    <row r="60" spans="2:65" s="23" customFormat="1" x14ac:dyDescent="0.2">
      <c r="B60" s="320"/>
      <c r="C60" s="317"/>
      <c r="D60" s="320"/>
      <c r="E60" s="320"/>
      <c r="Z60" s="320"/>
      <c r="AA60" s="320"/>
      <c r="AF60" s="320"/>
      <c r="AG60" s="320"/>
      <c r="AH60" s="320"/>
      <c r="AI60" s="320"/>
      <c r="AX60" s="320"/>
      <c r="AY60" s="320"/>
      <c r="AZ60" s="320"/>
      <c r="BA60" s="320"/>
      <c r="BK60" s="320"/>
      <c r="BM60" s="320"/>
    </row>
    <row r="61" spans="2:65" s="23" customFormat="1" x14ac:dyDescent="0.2">
      <c r="B61" s="320"/>
      <c r="C61" s="317"/>
      <c r="D61" s="320"/>
      <c r="E61" s="320"/>
      <c r="Z61" s="320"/>
      <c r="AA61" s="320"/>
      <c r="AF61" s="320"/>
      <c r="AG61" s="320"/>
      <c r="AH61" s="320"/>
      <c r="AI61" s="320"/>
      <c r="AX61" s="320"/>
      <c r="AY61" s="320"/>
      <c r="AZ61" s="320"/>
      <c r="BA61" s="320"/>
      <c r="BK61" s="320"/>
      <c r="BM61" s="320"/>
    </row>
    <row r="62" spans="2:65" s="23" customFormat="1" x14ac:dyDescent="0.2">
      <c r="B62" s="320"/>
      <c r="C62" s="317"/>
      <c r="D62" s="320"/>
      <c r="E62" s="320"/>
      <c r="Z62" s="320"/>
      <c r="AA62" s="320"/>
      <c r="AF62" s="320"/>
      <c r="AG62" s="320"/>
      <c r="AH62" s="320"/>
      <c r="AI62" s="320"/>
      <c r="AX62" s="320"/>
      <c r="AY62" s="320"/>
      <c r="AZ62" s="320"/>
      <c r="BA62" s="320"/>
      <c r="BK62" s="320"/>
      <c r="BM62" s="320"/>
    </row>
    <row r="63" spans="2:65" s="23" customFormat="1" x14ac:dyDescent="0.2">
      <c r="B63" s="320"/>
      <c r="C63" s="317"/>
      <c r="D63" s="320"/>
      <c r="E63" s="320"/>
      <c r="Z63" s="320"/>
      <c r="AA63" s="320"/>
      <c r="AF63" s="320"/>
      <c r="AG63" s="320"/>
      <c r="AH63" s="320"/>
      <c r="AI63" s="320"/>
      <c r="AX63" s="320"/>
      <c r="AY63" s="320"/>
      <c r="AZ63" s="320"/>
      <c r="BA63" s="320"/>
      <c r="BK63" s="320"/>
      <c r="BM63" s="320"/>
    </row>
    <row r="64" spans="2:65" s="23" customFormat="1" x14ac:dyDescent="0.2">
      <c r="B64" s="320"/>
      <c r="C64" s="317"/>
      <c r="D64" s="320"/>
      <c r="E64" s="320"/>
      <c r="Z64" s="320"/>
      <c r="AA64" s="320"/>
      <c r="AF64" s="320"/>
      <c r="AG64" s="320"/>
      <c r="AH64" s="320"/>
      <c r="AI64" s="320"/>
      <c r="AX64" s="320"/>
      <c r="AY64" s="320"/>
      <c r="AZ64" s="320"/>
      <c r="BA64" s="320"/>
      <c r="BK64" s="320"/>
      <c r="BM64" s="320"/>
    </row>
    <row r="65" spans="2:65" s="23" customFormat="1" x14ac:dyDescent="0.2">
      <c r="B65" s="320"/>
      <c r="C65" s="317"/>
      <c r="D65" s="320"/>
      <c r="E65" s="320"/>
      <c r="Z65" s="320"/>
      <c r="AA65" s="320"/>
      <c r="AF65" s="320"/>
      <c r="AG65" s="320"/>
      <c r="AH65" s="320"/>
      <c r="AI65" s="320"/>
      <c r="AX65" s="320"/>
      <c r="AY65" s="320"/>
      <c r="AZ65" s="320"/>
      <c r="BA65" s="320"/>
      <c r="BK65" s="320"/>
      <c r="BM65" s="320"/>
    </row>
    <row r="66" spans="2:65" s="23" customFormat="1" x14ac:dyDescent="0.2">
      <c r="B66" s="320"/>
      <c r="C66" s="317"/>
      <c r="D66" s="320"/>
      <c r="E66" s="320"/>
      <c r="Z66" s="320"/>
      <c r="AA66" s="320"/>
      <c r="AF66" s="320"/>
      <c r="AG66" s="320"/>
      <c r="AH66" s="320"/>
      <c r="AI66" s="320"/>
      <c r="AX66" s="320"/>
      <c r="AY66" s="320"/>
      <c r="AZ66" s="320"/>
      <c r="BA66" s="320"/>
      <c r="BK66" s="320"/>
      <c r="BM66" s="320"/>
    </row>
    <row r="67" spans="2:65" s="23" customFormat="1" x14ac:dyDescent="0.2">
      <c r="B67" s="320"/>
      <c r="C67" s="317"/>
      <c r="D67" s="320"/>
      <c r="E67" s="320"/>
      <c r="Z67" s="320"/>
      <c r="AA67" s="320"/>
      <c r="AF67" s="320"/>
      <c r="AG67" s="320"/>
      <c r="AH67" s="320"/>
      <c r="AI67" s="320"/>
      <c r="AX67" s="320"/>
      <c r="AY67" s="320"/>
      <c r="AZ67" s="320"/>
      <c r="BA67" s="320"/>
      <c r="BK67" s="320"/>
      <c r="BM67" s="320"/>
    </row>
    <row r="68" spans="2:65" s="23" customFormat="1" x14ac:dyDescent="0.2">
      <c r="B68" s="320"/>
      <c r="C68" s="317"/>
      <c r="D68" s="320"/>
      <c r="E68" s="320"/>
      <c r="Z68" s="320"/>
      <c r="AA68" s="320"/>
      <c r="AF68" s="320"/>
      <c r="AG68" s="320"/>
      <c r="AH68" s="320"/>
      <c r="AI68" s="320"/>
      <c r="AX68" s="320"/>
      <c r="AY68" s="320"/>
      <c r="AZ68" s="320"/>
      <c r="BA68" s="320"/>
      <c r="BK68" s="320"/>
      <c r="BM68" s="320"/>
    </row>
    <row r="69" spans="2:65" s="23" customFormat="1" x14ac:dyDescent="0.2">
      <c r="B69" s="320"/>
      <c r="C69" s="317"/>
      <c r="D69" s="320"/>
      <c r="E69" s="320"/>
      <c r="Z69" s="320"/>
      <c r="AA69" s="320"/>
      <c r="AF69" s="320"/>
      <c r="AG69" s="320"/>
      <c r="AH69" s="320"/>
      <c r="AI69" s="320"/>
      <c r="AX69" s="320"/>
      <c r="AY69" s="320"/>
      <c r="AZ69" s="320"/>
      <c r="BA69" s="320"/>
      <c r="BK69" s="320"/>
      <c r="BM69" s="320"/>
    </row>
    <row r="70" spans="2:65" s="23" customFormat="1" x14ac:dyDescent="0.2">
      <c r="B70" s="320"/>
      <c r="C70" s="317"/>
      <c r="D70" s="320"/>
      <c r="E70" s="320"/>
      <c r="Z70" s="320"/>
      <c r="AA70" s="320"/>
      <c r="AF70" s="320"/>
      <c r="AG70" s="320"/>
      <c r="AH70" s="320"/>
      <c r="AI70" s="320"/>
      <c r="AX70" s="320"/>
      <c r="AY70" s="320"/>
      <c r="AZ70" s="320"/>
      <c r="BA70" s="320"/>
      <c r="BK70" s="320"/>
      <c r="BM70" s="320"/>
    </row>
    <row r="71" spans="2:65" s="23" customFormat="1" x14ac:dyDescent="0.2">
      <c r="B71" s="320"/>
      <c r="C71" s="317"/>
      <c r="D71" s="320"/>
      <c r="E71" s="320"/>
      <c r="Z71" s="320"/>
      <c r="AA71" s="320"/>
      <c r="AF71" s="320"/>
      <c r="AG71" s="320"/>
      <c r="AH71" s="320"/>
      <c r="AI71" s="320"/>
      <c r="AX71" s="320"/>
      <c r="AY71" s="320"/>
      <c r="AZ71" s="320"/>
      <c r="BA71" s="320"/>
      <c r="BK71" s="320"/>
      <c r="BM71" s="320"/>
    </row>
    <row r="72" spans="2:65" s="23" customFormat="1" x14ac:dyDescent="0.2">
      <c r="B72" s="320"/>
      <c r="C72" s="317"/>
      <c r="D72" s="320"/>
      <c r="E72" s="320"/>
      <c r="Z72" s="320"/>
      <c r="AA72" s="320"/>
      <c r="AF72" s="320"/>
      <c r="AG72" s="320"/>
      <c r="AH72" s="320"/>
      <c r="AI72" s="320"/>
      <c r="AX72" s="320"/>
      <c r="AY72" s="320"/>
      <c r="AZ72" s="320"/>
      <c r="BA72" s="320"/>
      <c r="BK72" s="320"/>
      <c r="BM72" s="320"/>
    </row>
    <row r="73" spans="2:65" s="23" customFormat="1" x14ac:dyDescent="0.2">
      <c r="B73" s="320"/>
      <c r="C73" s="317"/>
      <c r="D73" s="320"/>
      <c r="E73" s="320"/>
      <c r="Z73" s="320"/>
      <c r="AA73" s="320"/>
      <c r="AF73" s="320"/>
      <c r="AG73" s="320"/>
      <c r="AH73" s="320"/>
      <c r="AI73" s="320"/>
      <c r="AX73" s="320"/>
      <c r="AY73" s="320"/>
      <c r="AZ73" s="320"/>
      <c r="BA73" s="320"/>
      <c r="BK73" s="320"/>
      <c r="BM73" s="320"/>
    </row>
    <row r="74" spans="2:65" s="23" customFormat="1" x14ac:dyDescent="0.2">
      <c r="B74" s="320"/>
      <c r="C74" s="317"/>
      <c r="D74" s="320"/>
      <c r="E74" s="320"/>
      <c r="Z74" s="320"/>
      <c r="AA74" s="320"/>
      <c r="AF74" s="320"/>
      <c r="AG74" s="320"/>
      <c r="AH74" s="320"/>
      <c r="AI74" s="320"/>
      <c r="AX74" s="320"/>
      <c r="AY74" s="320"/>
      <c r="AZ74" s="320"/>
      <c r="BA74" s="320"/>
      <c r="BK74" s="320"/>
      <c r="BM74" s="320"/>
    </row>
    <row r="75" spans="2:65" s="23" customFormat="1" x14ac:dyDescent="0.2">
      <c r="B75" s="320"/>
      <c r="C75" s="317"/>
      <c r="D75" s="320"/>
      <c r="E75" s="320"/>
      <c r="Z75" s="320"/>
      <c r="AA75" s="320"/>
      <c r="AF75" s="320"/>
      <c r="AG75" s="320"/>
      <c r="AH75" s="320"/>
      <c r="AI75" s="320"/>
      <c r="AX75" s="320"/>
      <c r="AY75" s="320"/>
      <c r="AZ75" s="320"/>
      <c r="BA75" s="320"/>
      <c r="BK75" s="320"/>
      <c r="BM75" s="320"/>
    </row>
    <row r="76" spans="2:65" s="23" customFormat="1" x14ac:dyDescent="0.2">
      <c r="B76" s="320"/>
      <c r="C76" s="317"/>
      <c r="D76" s="320"/>
      <c r="E76" s="320"/>
      <c r="Z76" s="320"/>
      <c r="AA76" s="320"/>
      <c r="AF76" s="320"/>
      <c r="AG76" s="320"/>
      <c r="AH76" s="320"/>
      <c r="AI76" s="320"/>
      <c r="AX76" s="320"/>
      <c r="AY76" s="320"/>
      <c r="AZ76" s="320"/>
      <c r="BA76" s="320"/>
      <c r="BK76" s="320"/>
      <c r="BM76" s="320"/>
    </row>
    <row r="77" spans="2:65" s="23" customFormat="1" x14ac:dyDescent="0.2">
      <c r="B77" s="320"/>
      <c r="C77" s="317"/>
      <c r="D77" s="320"/>
      <c r="E77" s="320"/>
      <c r="Z77" s="320"/>
      <c r="AA77" s="320"/>
      <c r="AF77" s="320"/>
      <c r="AG77" s="320"/>
      <c r="AH77" s="320"/>
      <c r="AI77" s="320"/>
      <c r="AX77" s="320"/>
      <c r="AY77" s="320"/>
      <c r="AZ77" s="320"/>
      <c r="BA77" s="320"/>
      <c r="BK77" s="320"/>
      <c r="BM77" s="320"/>
    </row>
    <row r="78" spans="2:65" s="23" customFormat="1" x14ac:dyDescent="0.2">
      <c r="B78" s="320"/>
      <c r="C78" s="317"/>
      <c r="D78" s="320"/>
      <c r="E78" s="320"/>
      <c r="Z78" s="320"/>
      <c r="AA78" s="320"/>
      <c r="AF78" s="320"/>
      <c r="AG78" s="320"/>
      <c r="AH78" s="320"/>
      <c r="AI78" s="320"/>
      <c r="AX78" s="320"/>
      <c r="AY78" s="320"/>
      <c r="AZ78" s="320"/>
      <c r="BA78" s="320"/>
      <c r="BK78" s="320"/>
      <c r="BM78" s="320"/>
    </row>
    <row r="79" spans="2:65" s="23" customFormat="1" x14ac:dyDescent="0.2">
      <c r="B79" s="320"/>
      <c r="C79" s="317"/>
      <c r="D79" s="320"/>
      <c r="E79" s="320"/>
      <c r="Z79" s="320"/>
      <c r="AA79" s="320"/>
      <c r="AF79" s="320"/>
      <c r="AG79" s="320"/>
      <c r="AH79" s="320"/>
      <c r="AI79" s="320"/>
      <c r="AX79" s="320"/>
      <c r="AY79" s="320"/>
      <c r="AZ79" s="320"/>
      <c r="BA79" s="320"/>
      <c r="BK79" s="320"/>
      <c r="BM79" s="320"/>
    </row>
    <row r="80" spans="2:65" s="23" customFormat="1" x14ac:dyDescent="0.2">
      <c r="B80" s="320"/>
      <c r="C80" s="317"/>
      <c r="D80" s="320"/>
      <c r="E80" s="320"/>
      <c r="Z80" s="320"/>
      <c r="AA80" s="320"/>
      <c r="AF80" s="320"/>
      <c r="AG80" s="320"/>
      <c r="AH80" s="320"/>
      <c r="AI80" s="320"/>
      <c r="AX80" s="320"/>
      <c r="AY80" s="320"/>
      <c r="AZ80" s="320"/>
      <c r="BA80" s="320"/>
      <c r="BK80" s="320"/>
      <c r="BM80" s="320"/>
    </row>
    <row r="81" spans="2:65" s="23" customFormat="1" x14ac:dyDescent="0.2">
      <c r="B81" s="320"/>
      <c r="C81" s="317"/>
      <c r="D81" s="320"/>
      <c r="E81" s="320"/>
      <c r="Z81" s="320"/>
      <c r="AA81" s="320"/>
      <c r="AF81" s="320"/>
      <c r="AG81" s="320"/>
      <c r="AH81" s="320"/>
      <c r="AI81" s="320"/>
      <c r="AX81" s="320"/>
      <c r="AY81" s="320"/>
      <c r="AZ81" s="320"/>
      <c r="BA81" s="320"/>
      <c r="BK81" s="320"/>
      <c r="BM81" s="320"/>
    </row>
    <row r="82" spans="2:65" s="23" customFormat="1" x14ac:dyDescent="0.2">
      <c r="B82" s="320"/>
      <c r="C82" s="317"/>
      <c r="D82" s="320"/>
      <c r="E82" s="320"/>
      <c r="Z82" s="320"/>
      <c r="AA82" s="320"/>
      <c r="AF82" s="320"/>
      <c r="AG82" s="320"/>
      <c r="AH82" s="320"/>
      <c r="AI82" s="320"/>
      <c r="AX82" s="320"/>
      <c r="AY82" s="320"/>
      <c r="AZ82" s="320"/>
      <c r="BA82" s="320"/>
      <c r="BK82" s="320"/>
      <c r="BM82" s="320"/>
    </row>
    <row r="83" spans="2:65" s="23" customFormat="1" x14ac:dyDescent="0.2">
      <c r="B83" s="320"/>
      <c r="C83" s="317"/>
      <c r="D83" s="320"/>
      <c r="E83" s="320"/>
      <c r="Z83" s="320"/>
      <c r="AA83" s="320"/>
      <c r="AF83" s="320"/>
      <c r="AG83" s="320"/>
      <c r="AH83" s="320"/>
      <c r="AI83" s="320"/>
      <c r="AX83" s="320"/>
      <c r="AY83" s="320"/>
      <c r="AZ83" s="320"/>
      <c r="BA83" s="320"/>
      <c r="BK83" s="320"/>
      <c r="BM83" s="320"/>
    </row>
    <row r="84" spans="2:65" s="23" customFormat="1" x14ac:dyDescent="0.2">
      <c r="B84" s="320"/>
      <c r="C84" s="317"/>
      <c r="D84" s="320"/>
      <c r="E84" s="320"/>
      <c r="Z84" s="320"/>
      <c r="AA84" s="320"/>
      <c r="AF84" s="320"/>
      <c r="AG84" s="320"/>
      <c r="AH84" s="320"/>
      <c r="AI84" s="320"/>
      <c r="AX84" s="320"/>
      <c r="AY84" s="320"/>
      <c r="AZ84" s="320"/>
      <c r="BA84" s="320"/>
      <c r="BK84" s="320"/>
      <c r="BM84" s="320"/>
    </row>
    <row r="85" spans="2:65" s="23" customFormat="1" x14ac:dyDescent="0.2">
      <c r="B85" s="320"/>
      <c r="C85" s="317"/>
      <c r="D85" s="320"/>
      <c r="E85" s="320"/>
      <c r="Z85" s="320"/>
      <c r="AA85" s="320"/>
      <c r="AF85" s="320"/>
      <c r="AG85" s="320"/>
      <c r="AH85" s="320"/>
      <c r="AI85" s="320"/>
      <c r="AX85" s="320"/>
      <c r="AY85" s="320"/>
      <c r="AZ85" s="320"/>
      <c r="BA85" s="320"/>
      <c r="BK85" s="320"/>
      <c r="BM85" s="320"/>
    </row>
    <row r="86" spans="2:65" s="23" customFormat="1" x14ac:dyDescent="0.2">
      <c r="B86" s="320"/>
      <c r="C86" s="317"/>
      <c r="D86" s="320"/>
      <c r="E86" s="320"/>
      <c r="Z86" s="320"/>
      <c r="AA86" s="320"/>
      <c r="AF86" s="320"/>
      <c r="AG86" s="320"/>
      <c r="AH86" s="320"/>
      <c r="AI86" s="320"/>
      <c r="AX86" s="320"/>
      <c r="AY86" s="320"/>
      <c r="AZ86" s="320"/>
      <c r="BA86" s="320"/>
      <c r="BK86" s="320"/>
      <c r="BM86" s="320"/>
    </row>
    <row r="87" spans="2:65" s="23" customFormat="1" x14ac:dyDescent="0.2">
      <c r="B87" s="320"/>
      <c r="C87" s="317"/>
      <c r="D87" s="320"/>
      <c r="E87" s="320"/>
      <c r="Z87" s="320"/>
      <c r="AA87" s="320"/>
      <c r="AF87" s="320"/>
      <c r="AG87" s="320"/>
      <c r="AH87" s="320"/>
      <c r="AI87" s="320"/>
      <c r="AX87" s="320"/>
      <c r="AY87" s="320"/>
      <c r="AZ87" s="320"/>
      <c r="BA87" s="320"/>
      <c r="BK87" s="320"/>
      <c r="BM87" s="320"/>
    </row>
    <row r="88" spans="2:65" s="23" customFormat="1" x14ac:dyDescent="0.2">
      <c r="B88" s="320"/>
      <c r="C88" s="317"/>
      <c r="D88" s="320"/>
      <c r="E88" s="320"/>
      <c r="Z88" s="320"/>
      <c r="AA88" s="320"/>
      <c r="AF88" s="320"/>
      <c r="AG88" s="320"/>
      <c r="AH88" s="320"/>
      <c r="AI88" s="320"/>
      <c r="AX88" s="320"/>
      <c r="AY88" s="320"/>
      <c r="AZ88" s="320"/>
      <c r="BA88" s="320"/>
      <c r="BK88" s="320"/>
      <c r="BM88" s="320"/>
    </row>
    <row r="89" spans="2:65" s="23" customFormat="1" x14ac:dyDescent="0.2">
      <c r="B89" s="320"/>
      <c r="C89" s="317"/>
      <c r="D89" s="320"/>
      <c r="E89" s="320"/>
      <c r="Z89" s="320"/>
      <c r="AA89" s="320"/>
      <c r="AF89" s="320"/>
      <c r="AG89" s="320"/>
      <c r="AH89" s="320"/>
      <c r="AI89" s="320"/>
      <c r="AX89" s="320"/>
      <c r="AY89" s="320"/>
      <c r="AZ89" s="320"/>
      <c r="BA89" s="320"/>
      <c r="BK89" s="320"/>
      <c r="BM89" s="320"/>
    </row>
    <row r="90" spans="2:65" s="23" customFormat="1" x14ac:dyDescent="0.2">
      <c r="B90" s="320"/>
      <c r="C90" s="317"/>
      <c r="D90" s="320"/>
      <c r="E90" s="320"/>
      <c r="Z90" s="320"/>
      <c r="AA90" s="320"/>
      <c r="AF90" s="320"/>
      <c r="AG90" s="320"/>
      <c r="AH90" s="320"/>
      <c r="AI90" s="320"/>
      <c r="AX90" s="320"/>
      <c r="AY90" s="320"/>
      <c r="AZ90" s="320"/>
      <c r="BA90" s="320"/>
      <c r="BK90" s="320"/>
      <c r="BM90" s="320"/>
    </row>
    <row r="91" spans="2:65" s="23" customFormat="1" x14ac:dyDescent="0.2">
      <c r="B91" s="320"/>
      <c r="C91" s="317"/>
      <c r="D91" s="320"/>
      <c r="E91" s="320"/>
      <c r="Z91" s="320"/>
      <c r="AA91" s="320"/>
      <c r="AF91" s="320"/>
      <c r="AG91" s="320"/>
      <c r="AH91" s="320"/>
      <c r="AI91" s="320"/>
      <c r="AX91" s="320"/>
      <c r="AY91" s="320"/>
      <c r="AZ91" s="320"/>
      <c r="BA91" s="320"/>
      <c r="BK91" s="320"/>
      <c r="BM91" s="320"/>
    </row>
    <row r="92" spans="2:65" s="23" customFormat="1" x14ac:dyDescent="0.2">
      <c r="B92" s="320"/>
      <c r="C92" s="317"/>
      <c r="D92" s="320"/>
      <c r="E92" s="320"/>
      <c r="Z92" s="320"/>
      <c r="AA92" s="320"/>
      <c r="AF92" s="320"/>
      <c r="AG92" s="320"/>
      <c r="AH92" s="320"/>
      <c r="AI92" s="320"/>
      <c r="AX92" s="320"/>
      <c r="AY92" s="320"/>
      <c r="AZ92" s="320"/>
      <c r="BA92" s="320"/>
      <c r="BK92" s="320"/>
      <c r="BM92" s="320"/>
    </row>
    <row r="93" spans="2:65" s="23" customFormat="1" x14ac:dyDescent="0.2">
      <c r="B93" s="320"/>
      <c r="C93" s="317"/>
      <c r="D93" s="320"/>
      <c r="E93" s="320"/>
      <c r="Z93" s="320"/>
      <c r="AA93" s="320"/>
      <c r="AF93" s="320"/>
      <c r="AG93" s="320"/>
      <c r="AH93" s="320"/>
      <c r="AI93" s="320"/>
      <c r="AX93" s="320"/>
      <c r="AY93" s="320"/>
      <c r="AZ93" s="320"/>
      <c r="BA93" s="320"/>
      <c r="BK93" s="320"/>
      <c r="BM93" s="320"/>
    </row>
    <row r="94" spans="2:65" s="23" customFormat="1" x14ac:dyDescent="0.2">
      <c r="B94" s="320"/>
      <c r="C94" s="317"/>
      <c r="D94" s="320"/>
      <c r="E94" s="320"/>
      <c r="Z94" s="320"/>
      <c r="AA94" s="320"/>
      <c r="AF94" s="320"/>
      <c r="AG94" s="320"/>
      <c r="AH94" s="320"/>
      <c r="AI94" s="320"/>
      <c r="AX94" s="320"/>
      <c r="AY94" s="320"/>
      <c r="AZ94" s="320"/>
      <c r="BA94" s="320"/>
      <c r="BK94" s="320"/>
      <c r="BM94" s="320"/>
    </row>
    <row r="95" spans="2:65" s="23" customFormat="1" x14ac:dyDescent="0.2">
      <c r="B95" s="320"/>
      <c r="C95" s="317"/>
      <c r="D95" s="320"/>
      <c r="E95" s="320"/>
      <c r="Z95" s="320"/>
      <c r="AA95" s="320"/>
      <c r="AF95" s="320"/>
      <c r="AG95" s="320"/>
      <c r="AH95" s="320"/>
      <c r="AI95" s="320"/>
      <c r="AX95" s="320"/>
      <c r="AY95" s="320"/>
      <c r="AZ95" s="320"/>
      <c r="BA95" s="320"/>
      <c r="BK95" s="320"/>
      <c r="BM95" s="320"/>
    </row>
    <row r="96" spans="2:65" s="23" customFormat="1" x14ac:dyDescent="0.2">
      <c r="B96" s="320"/>
      <c r="C96" s="317"/>
      <c r="D96" s="320"/>
      <c r="E96" s="320"/>
      <c r="Z96" s="320"/>
      <c r="AA96" s="320"/>
      <c r="AF96" s="320"/>
      <c r="AG96" s="320"/>
      <c r="AH96" s="320"/>
      <c r="AI96" s="320"/>
      <c r="AX96" s="320"/>
      <c r="AY96" s="320"/>
      <c r="AZ96" s="320"/>
      <c r="BA96" s="320"/>
      <c r="BK96" s="320"/>
      <c r="BM96" s="320"/>
    </row>
    <row r="97" spans="2:65" s="23" customFormat="1" x14ac:dyDescent="0.2">
      <c r="B97" s="320"/>
      <c r="C97" s="317"/>
      <c r="D97" s="320"/>
      <c r="E97" s="320"/>
      <c r="Z97" s="320"/>
      <c r="AA97" s="320"/>
      <c r="AF97" s="320"/>
      <c r="AG97" s="320"/>
      <c r="AH97" s="320"/>
      <c r="AI97" s="320"/>
      <c r="AX97" s="320"/>
      <c r="AY97" s="320"/>
      <c r="AZ97" s="320"/>
      <c r="BA97" s="320"/>
      <c r="BK97" s="320"/>
      <c r="BM97" s="320"/>
    </row>
    <row r="98" spans="2:65" s="23" customFormat="1" x14ac:dyDescent="0.2">
      <c r="B98" s="320"/>
      <c r="C98" s="317"/>
      <c r="D98" s="320"/>
      <c r="E98" s="320"/>
      <c r="Z98" s="320"/>
      <c r="AA98" s="320"/>
      <c r="AF98" s="320"/>
      <c r="AG98" s="320"/>
      <c r="AH98" s="320"/>
      <c r="AI98" s="320"/>
      <c r="AX98" s="320"/>
      <c r="AY98" s="320"/>
      <c r="AZ98" s="320"/>
      <c r="BA98" s="320"/>
      <c r="BK98" s="320"/>
      <c r="BM98" s="320"/>
    </row>
    <row r="99" spans="2:65" s="23" customFormat="1" x14ac:dyDescent="0.2">
      <c r="B99" s="320"/>
      <c r="C99" s="317"/>
      <c r="D99" s="320"/>
      <c r="E99" s="320"/>
      <c r="Z99" s="320"/>
      <c r="AA99" s="320"/>
      <c r="AF99" s="320"/>
      <c r="AG99" s="320"/>
      <c r="AH99" s="320"/>
      <c r="AI99" s="320"/>
      <c r="AX99" s="320"/>
      <c r="AY99" s="320"/>
      <c r="AZ99" s="320"/>
      <c r="BA99" s="320"/>
      <c r="BK99" s="320"/>
      <c r="BM99" s="320"/>
    </row>
    <row r="100" spans="2:65" s="23" customFormat="1" x14ac:dyDescent="0.2">
      <c r="B100" s="320"/>
      <c r="C100" s="317"/>
      <c r="D100" s="320"/>
      <c r="E100" s="320"/>
      <c r="Z100" s="320"/>
      <c r="AA100" s="320"/>
      <c r="AF100" s="320"/>
      <c r="AG100" s="320"/>
      <c r="AH100" s="320"/>
      <c r="AI100" s="320"/>
      <c r="AX100" s="320"/>
      <c r="AY100" s="320"/>
      <c r="AZ100" s="320"/>
      <c r="BA100" s="320"/>
      <c r="BK100" s="320"/>
      <c r="BM100" s="320"/>
    </row>
    <row r="101" spans="2:65" s="23" customFormat="1" x14ac:dyDescent="0.2">
      <c r="B101" s="320"/>
      <c r="C101" s="317"/>
      <c r="D101" s="320"/>
      <c r="E101" s="320"/>
      <c r="Z101" s="320"/>
      <c r="AA101" s="320"/>
      <c r="AF101" s="320"/>
      <c r="AG101" s="320"/>
      <c r="AH101" s="320"/>
      <c r="AI101" s="320"/>
      <c r="AX101" s="320"/>
      <c r="AY101" s="320"/>
      <c r="AZ101" s="320"/>
      <c r="BA101" s="320"/>
      <c r="BK101" s="320"/>
      <c r="BM101" s="320"/>
    </row>
    <row r="102" spans="2:65" s="23" customFormat="1" x14ac:dyDescent="0.2">
      <c r="B102" s="320"/>
      <c r="C102" s="317"/>
      <c r="D102" s="320"/>
      <c r="E102" s="320"/>
      <c r="Z102" s="320"/>
      <c r="AA102" s="320"/>
      <c r="AF102" s="320"/>
      <c r="AG102" s="320"/>
      <c r="AH102" s="320"/>
      <c r="AI102" s="320"/>
      <c r="AX102" s="320"/>
      <c r="AY102" s="320"/>
      <c r="AZ102" s="320"/>
      <c r="BA102" s="320"/>
      <c r="BK102" s="320"/>
      <c r="BM102" s="320"/>
    </row>
    <row r="103" spans="2:65" s="23" customFormat="1" x14ac:dyDescent="0.2">
      <c r="B103" s="320"/>
      <c r="C103" s="317"/>
      <c r="D103" s="320"/>
      <c r="E103" s="320"/>
      <c r="Z103" s="320"/>
      <c r="AA103" s="320"/>
      <c r="AF103" s="320"/>
      <c r="AG103" s="320"/>
      <c r="AH103" s="320"/>
      <c r="AI103" s="320"/>
      <c r="AX103" s="320"/>
      <c r="AY103" s="320"/>
      <c r="AZ103" s="320"/>
      <c r="BA103" s="320"/>
      <c r="BK103" s="320"/>
      <c r="BM103" s="320"/>
    </row>
    <row r="104" spans="2:65" s="23" customFormat="1" x14ac:dyDescent="0.2">
      <c r="B104" s="320"/>
      <c r="C104" s="317"/>
      <c r="D104" s="320"/>
      <c r="E104" s="320"/>
      <c r="Z104" s="320"/>
      <c r="AA104" s="320"/>
      <c r="AF104" s="320"/>
      <c r="AG104" s="320"/>
      <c r="AH104" s="320"/>
      <c r="AI104" s="320"/>
      <c r="AX104" s="320"/>
      <c r="AY104" s="320"/>
      <c r="AZ104" s="320"/>
      <c r="BA104" s="320"/>
      <c r="BK104" s="320"/>
      <c r="BM104" s="320"/>
    </row>
    <row r="105" spans="2:65" s="23" customFormat="1" x14ac:dyDescent="0.2">
      <c r="B105" s="320"/>
      <c r="C105" s="317"/>
      <c r="D105" s="320"/>
      <c r="E105" s="320"/>
      <c r="Z105" s="320"/>
      <c r="AA105" s="320"/>
      <c r="AF105" s="320"/>
      <c r="AG105" s="320"/>
      <c r="AH105" s="320"/>
      <c r="AI105" s="320"/>
      <c r="AX105" s="320"/>
      <c r="AY105" s="320"/>
      <c r="AZ105" s="320"/>
      <c r="BA105" s="320"/>
      <c r="BK105" s="320"/>
      <c r="BM105" s="320"/>
    </row>
    <row r="106" spans="2:65" s="23" customFormat="1" x14ac:dyDescent="0.2">
      <c r="B106" s="320"/>
      <c r="C106" s="317"/>
      <c r="D106" s="320"/>
      <c r="E106" s="320"/>
      <c r="Z106" s="320"/>
      <c r="AA106" s="320"/>
      <c r="AF106" s="320"/>
      <c r="AG106" s="320"/>
      <c r="AH106" s="320"/>
      <c r="AI106" s="320"/>
      <c r="AX106" s="320"/>
      <c r="AY106" s="320"/>
      <c r="AZ106" s="320"/>
      <c r="BA106" s="320"/>
      <c r="BK106" s="320"/>
      <c r="BM106" s="320"/>
    </row>
    <row r="107" spans="2:65" s="23" customFormat="1" x14ac:dyDescent="0.2">
      <c r="B107" s="320"/>
      <c r="C107" s="317"/>
      <c r="D107" s="320"/>
      <c r="E107" s="320"/>
      <c r="Z107" s="320"/>
      <c r="AA107" s="320"/>
      <c r="AF107" s="320"/>
      <c r="AG107" s="320"/>
      <c r="AH107" s="320"/>
      <c r="AI107" s="320"/>
      <c r="AX107" s="320"/>
      <c r="AY107" s="320"/>
      <c r="AZ107" s="320"/>
      <c r="BA107" s="320"/>
      <c r="BK107" s="320"/>
      <c r="BM107" s="320"/>
    </row>
    <row r="108" spans="2:65" s="23" customFormat="1" x14ac:dyDescent="0.2">
      <c r="B108" s="320"/>
      <c r="C108" s="317"/>
      <c r="D108" s="320"/>
      <c r="E108" s="320"/>
      <c r="Z108" s="320"/>
      <c r="AA108" s="320"/>
      <c r="AF108" s="320"/>
      <c r="AG108" s="320"/>
      <c r="AH108" s="320"/>
      <c r="AI108" s="320"/>
      <c r="AX108" s="320"/>
      <c r="AY108" s="320"/>
      <c r="AZ108" s="320"/>
      <c r="BA108" s="320"/>
      <c r="BK108" s="320"/>
      <c r="BM108" s="320"/>
    </row>
    <row r="109" spans="2:65" s="23" customFormat="1" x14ac:dyDescent="0.2">
      <c r="B109" s="320"/>
      <c r="C109" s="317"/>
      <c r="D109" s="320"/>
      <c r="E109" s="320"/>
      <c r="Z109" s="320"/>
      <c r="AA109" s="320"/>
      <c r="AF109" s="320"/>
      <c r="AG109" s="320"/>
      <c r="AH109" s="320"/>
      <c r="AI109" s="320"/>
      <c r="AX109" s="320"/>
      <c r="AY109" s="320"/>
      <c r="AZ109" s="320"/>
      <c r="BA109" s="320"/>
      <c r="BK109" s="320"/>
      <c r="BM109" s="320"/>
    </row>
    <row r="110" spans="2:65" s="23" customFormat="1" x14ac:dyDescent="0.2">
      <c r="B110" s="320"/>
      <c r="C110" s="317"/>
      <c r="D110" s="320"/>
      <c r="E110" s="320"/>
      <c r="Z110" s="320"/>
      <c r="AA110" s="320"/>
      <c r="AF110" s="320"/>
      <c r="AG110" s="320"/>
      <c r="AH110" s="320"/>
      <c r="AI110" s="320"/>
      <c r="AX110" s="320"/>
      <c r="AY110" s="320"/>
      <c r="AZ110" s="320"/>
      <c r="BA110" s="320"/>
      <c r="BK110" s="320"/>
      <c r="BM110" s="320"/>
    </row>
    <row r="111" spans="2:65" s="23" customFormat="1" x14ac:dyDescent="0.2">
      <c r="B111" s="320"/>
      <c r="C111" s="317"/>
      <c r="D111" s="320"/>
      <c r="E111" s="320"/>
      <c r="Z111" s="320"/>
      <c r="AA111" s="320"/>
      <c r="AF111" s="320"/>
      <c r="AG111" s="320"/>
      <c r="AH111" s="320"/>
      <c r="AI111" s="320"/>
      <c r="AX111" s="320"/>
      <c r="AY111" s="320"/>
      <c r="AZ111" s="320"/>
      <c r="BA111" s="320"/>
      <c r="BK111" s="320"/>
      <c r="BM111" s="320"/>
    </row>
    <row r="112" spans="2:65" s="23" customFormat="1" x14ac:dyDescent="0.2">
      <c r="B112" s="320"/>
      <c r="C112" s="317"/>
      <c r="D112" s="320"/>
      <c r="E112" s="320"/>
      <c r="Z112" s="320"/>
      <c r="AA112" s="320"/>
      <c r="AF112" s="320"/>
      <c r="AG112" s="320"/>
      <c r="AH112" s="320"/>
      <c r="AI112" s="320"/>
      <c r="AX112" s="320"/>
      <c r="AY112" s="320"/>
      <c r="AZ112" s="320"/>
      <c r="BA112" s="320"/>
      <c r="BK112" s="320"/>
      <c r="BM112" s="320"/>
    </row>
    <row r="113" spans="2:65" s="23" customFormat="1" x14ac:dyDescent="0.2">
      <c r="B113" s="320"/>
      <c r="C113" s="317"/>
      <c r="D113" s="320"/>
      <c r="E113" s="320"/>
      <c r="Z113" s="320"/>
      <c r="AA113" s="320"/>
      <c r="AF113" s="320"/>
      <c r="AG113" s="320"/>
      <c r="AH113" s="320"/>
      <c r="AI113" s="320"/>
      <c r="AX113" s="320"/>
      <c r="AY113" s="320"/>
      <c r="AZ113" s="320"/>
      <c r="BA113" s="320"/>
      <c r="BK113" s="320"/>
      <c r="BM113" s="320"/>
    </row>
    <row r="114" spans="2:65" s="23" customFormat="1" x14ac:dyDescent="0.2">
      <c r="B114" s="320"/>
      <c r="C114" s="317"/>
      <c r="D114" s="320"/>
      <c r="E114" s="320"/>
      <c r="Z114" s="320"/>
      <c r="AA114" s="320"/>
      <c r="AF114" s="320"/>
      <c r="AG114" s="320"/>
      <c r="AH114" s="320"/>
      <c r="AI114" s="320"/>
      <c r="AX114" s="320"/>
      <c r="AY114" s="320"/>
      <c r="AZ114" s="320"/>
      <c r="BA114" s="320"/>
      <c r="BK114" s="320"/>
      <c r="BM114" s="320"/>
    </row>
    <row r="115" spans="2:65" s="23" customFormat="1" x14ac:dyDescent="0.2">
      <c r="B115" s="320"/>
      <c r="C115" s="317"/>
      <c r="D115" s="320"/>
      <c r="E115" s="320"/>
      <c r="Z115" s="320"/>
      <c r="AA115" s="320"/>
      <c r="AF115" s="320"/>
      <c r="AG115" s="320"/>
      <c r="AH115" s="320"/>
      <c r="AI115" s="320"/>
      <c r="AX115" s="320"/>
      <c r="AY115" s="320"/>
      <c r="AZ115" s="320"/>
      <c r="BA115" s="320"/>
      <c r="BK115" s="320"/>
      <c r="BM115" s="320"/>
    </row>
    <row r="116" spans="2:65" s="23" customFormat="1" x14ac:dyDescent="0.2">
      <c r="B116" s="320"/>
      <c r="C116" s="317"/>
      <c r="D116" s="320"/>
      <c r="E116" s="320"/>
      <c r="Z116" s="320"/>
      <c r="AA116" s="320"/>
      <c r="AF116" s="320"/>
      <c r="AG116" s="320"/>
      <c r="AH116" s="320"/>
      <c r="AI116" s="320"/>
      <c r="AX116" s="320"/>
      <c r="AY116" s="320"/>
      <c r="AZ116" s="320"/>
      <c r="BA116" s="320"/>
      <c r="BK116" s="320"/>
      <c r="BM116" s="320"/>
    </row>
    <row r="117" spans="2:65" s="23" customFormat="1" x14ac:dyDescent="0.2">
      <c r="B117" s="320"/>
      <c r="C117" s="317"/>
      <c r="D117" s="320"/>
      <c r="E117" s="320"/>
      <c r="Z117" s="320"/>
      <c r="AA117" s="320"/>
      <c r="AF117" s="320"/>
      <c r="AG117" s="320"/>
      <c r="AH117" s="320"/>
      <c r="AI117" s="320"/>
      <c r="AX117" s="320"/>
      <c r="AY117" s="320"/>
      <c r="AZ117" s="320"/>
      <c r="BA117" s="320"/>
      <c r="BK117" s="320"/>
      <c r="BM117" s="320"/>
    </row>
    <row r="118" spans="2:65" s="23" customFormat="1" x14ac:dyDescent="0.2">
      <c r="B118" s="320"/>
      <c r="C118" s="317"/>
      <c r="D118" s="320"/>
      <c r="E118" s="320"/>
      <c r="Z118" s="320"/>
      <c r="AA118" s="320"/>
      <c r="AF118" s="320"/>
      <c r="AG118" s="320"/>
      <c r="AH118" s="320"/>
      <c r="AI118" s="320"/>
      <c r="AX118" s="320"/>
      <c r="AY118" s="320"/>
      <c r="AZ118" s="320"/>
      <c r="BA118" s="320"/>
      <c r="BK118" s="320"/>
      <c r="BM118" s="320"/>
    </row>
    <row r="119" spans="2:65" s="23" customFormat="1" x14ac:dyDescent="0.2">
      <c r="B119" s="320"/>
      <c r="C119" s="317"/>
      <c r="D119" s="320"/>
      <c r="E119" s="320"/>
      <c r="Z119" s="320"/>
      <c r="AA119" s="320"/>
      <c r="AF119" s="320"/>
      <c r="AG119" s="320"/>
      <c r="AH119" s="320"/>
      <c r="AI119" s="320"/>
      <c r="AX119" s="320"/>
      <c r="AY119" s="320"/>
      <c r="AZ119" s="320"/>
      <c r="BA119" s="320"/>
      <c r="BK119" s="320"/>
      <c r="BM119" s="320"/>
    </row>
    <row r="120" spans="2:65" s="23" customFormat="1" x14ac:dyDescent="0.2">
      <c r="B120" s="320"/>
      <c r="C120" s="317"/>
      <c r="D120" s="320"/>
      <c r="E120" s="320"/>
      <c r="Z120" s="320"/>
      <c r="AA120" s="320"/>
      <c r="AF120" s="320"/>
      <c r="AG120" s="320"/>
      <c r="AH120" s="320"/>
      <c r="AI120" s="320"/>
      <c r="AX120" s="320"/>
      <c r="AY120" s="320"/>
      <c r="AZ120" s="320"/>
      <c r="BA120" s="320"/>
      <c r="BK120" s="320"/>
      <c r="BM120" s="320"/>
    </row>
    <row r="121" spans="2:65" s="23" customFormat="1" x14ac:dyDescent="0.2">
      <c r="B121" s="320"/>
      <c r="C121" s="317"/>
      <c r="D121" s="320"/>
      <c r="E121" s="320"/>
      <c r="Z121" s="320"/>
      <c r="AA121" s="320"/>
      <c r="AF121" s="320"/>
      <c r="AG121" s="320"/>
      <c r="AH121" s="320"/>
      <c r="AI121" s="320"/>
      <c r="AX121" s="320"/>
      <c r="AY121" s="320"/>
      <c r="AZ121" s="320"/>
      <c r="BA121" s="320"/>
      <c r="BK121" s="320"/>
      <c r="BM121" s="320"/>
    </row>
    <row r="122" spans="2:65" s="23" customFormat="1" x14ac:dyDescent="0.2">
      <c r="B122" s="320"/>
      <c r="C122" s="317"/>
      <c r="D122" s="320"/>
      <c r="E122" s="320"/>
      <c r="Z122" s="320"/>
      <c r="AA122" s="320"/>
      <c r="AF122" s="320"/>
      <c r="AG122" s="320"/>
      <c r="AH122" s="320"/>
      <c r="AI122" s="320"/>
      <c r="AX122" s="320"/>
      <c r="AY122" s="320"/>
      <c r="AZ122" s="320"/>
      <c r="BA122" s="320"/>
      <c r="BK122" s="320"/>
      <c r="BM122" s="320"/>
    </row>
    <row r="123" spans="2:65" s="23" customFormat="1" x14ac:dyDescent="0.2">
      <c r="B123" s="320"/>
      <c r="C123" s="317"/>
      <c r="D123" s="320"/>
      <c r="E123" s="320"/>
      <c r="Z123" s="320"/>
      <c r="AA123" s="320"/>
      <c r="AF123" s="320"/>
      <c r="AG123" s="320"/>
      <c r="AH123" s="320"/>
      <c r="AI123" s="320"/>
      <c r="AX123" s="320"/>
      <c r="AY123" s="320"/>
      <c r="AZ123" s="320"/>
      <c r="BA123" s="320"/>
      <c r="BK123" s="320"/>
      <c r="BM123" s="320"/>
    </row>
    <row r="124" spans="2:65" s="23" customFormat="1" x14ac:dyDescent="0.2">
      <c r="B124" s="320"/>
      <c r="C124" s="317"/>
      <c r="D124" s="320"/>
      <c r="E124" s="320"/>
      <c r="Z124" s="320"/>
      <c r="AA124" s="320"/>
      <c r="AF124" s="320"/>
      <c r="AG124" s="320"/>
      <c r="AH124" s="320"/>
      <c r="AI124" s="320"/>
      <c r="AX124" s="320"/>
      <c r="AY124" s="320"/>
      <c r="AZ124" s="320"/>
      <c r="BA124" s="320"/>
      <c r="BK124" s="320"/>
      <c r="BM124" s="320"/>
    </row>
    <row r="125" spans="2:65" s="23" customFormat="1" x14ac:dyDescent="0.2">
      <c r="B125" s="320"/>
      <c r="C125" s="317"/>
      <c r="D125" s="320"/>
      <c r="E125" s="320"/>
      <c r="Z125" s="320"/>
      <c r="AA125" s="320"/>
      <c r="AF125" s="320"/>
      <c r="AG125" s="320"/>
      <c r="AH125" s="320"/>
      <c r="AI125" s="320"/>
      <c r="AX125" s="320"/>
      <c r="AY125" s="320"/>
      <c r="AZ125" s="320"/>
      <c r="BA125" s="320"/>
      <c r="BK125" s="320"/>
      <c r="BM125" s="320"/>
    </row>
  </sheetData>
  <mergeCells count="79">
    <mergeCell ref="AJ3:AM5"/>
    <mergeCell ref="AN3:AO5"/>
    <mergeCell ref="AR6:AR7"/>
    <mergeCell ref="CE7:CF7"/>
    <mergeCell ref="BN6:BN7"/>
    <mergeCell ref="BO6:BO7"/>
    <mergeCell ref="BP6:BQ6"/>
    <mergeCell ref="BR6:BR7"/>
    <mergeCell ref="BS7:BW7"/>
    <mergeCell ref="BZ7:CD7"/>
    <mergeCell ref="BG6:BG7"/>
    <mergeCell ref="BK7:BM7"/>
    <mergeCell ref="AB6:AB7"/>
    <mergeCell ref="AX6:AX7"/>
    <mergeCell ref="AZ6:BA6"/>
    <mergeCell ref="AK6:AK7"/>
    <mergeCell ref="AL6:AM6"/>
    <mergeCell ref="AC6:AC7"/>
    <mergeCell ref="A3:A7"/>
    <mergeCell ref="F3:I5"/>
    <mergeCell ref="J3:M5"/>
    <mergeCell ref="N3:Q5"/>
    <mergeCell ref="F6:F7"/>
    <mergeCell ref="G6:G7"/>
    <mergeCell ref="C6:C7"/>
    <mergeCell ref="H6:I6"/>
    <mergeCell ref="J6:J7"/>
    <mergeCell ref="K6:K7"/>
    <mergeCell ref="L6:M6"/>
    <mergeCell ref="B3:E5"/>
    <mergeCell ref="B6:B7"/>
    <mergeCell ref="D6:E6"/>
    <mergeCell ref="O6:O7"/>
    <mergeCell ref="P6:Q6"/>
    <mergeCell ref="BN1:BR1"/>
    <mergeCell ref="BN3:BQ5"/>
    <mergeCell ref="BR3:BR5"/>
    <mergeCell ref="AP3:AQ5"/>
    <mergeCell ref="AR3:AU5"/>
    <mergeCell ref="AV3:AW5"/>
    <mergeCell ref="BB3:BE5"/>
    <mergeCell ref="BF3:BI5"/>
    <mergeCell ref="AX3:BA5"/>
    <mergeCell ref="BJ3:BJ6"/>
    <mergeCell ref="BK3:BK6"/>
    <mergeCell ref="BL3:BM3"/>
    <mergeCell ref="BL4:BL6"/>
    <mergeCell ref="BM4:BM6"/>
    <mergeCell ref="BF6:BF7"/>
    <mergeCell ref="BH6:BI6"/>
    <mergeCell ref="AS6:AS7"/>
    <mergeCell ref="AJ6:AJ7"/>
    <mergeCell ref="AT6:AU6"/>
    <mergeCell ref="BD6:BE6"/>
    <mergeCell ref="AY6:AY7"/>
    <mergeCell ref="BB6:BB7"/>
    <mergeCell ref="BC6:BC7"/>
    <mergeCell ref="AV6:AW6"/>
    <mergeCell ref="C15:Q15"/>
    <mergeCell ref="N6:N7"/>
    <mergeCell ref="Z3:AA5"/>
    <mergeCell ref="AB3:AE5"/>
    <mergeCell ref="AD6:AE6"/>
    <mergeCell ref="Z6:Z7"/>
    <mergeCell ref="AA6:AA7"/>
    <mergeCell ref="W6:W7"/>
    <mergeCell ref="X6:Y6"/>
    <mergeCell ref="R6:R7"/>
    <mergeCell ref="S6:S7"/>
    <mergeCell ref="T6:U6"/>
    <mergeCell ref="V6:V7"/>
    <mergeCell ref="R3:U5"/>
    <mergeCell ref="V3:Y5"/>
    <mergeCell ref="AF3:AI5"/>
    <mergeCell ref="AH6:AI6"/>
    <mergeCell ref="AG6:AG7"/>
    <mergeCell ref="AF6:AF7"/>
    <mergeCell ref="F1:Q1"/>
    <mergeCell ref="F2:Q2"/>
  </mergeCells>
  <printOptions horizontalCentered="1" verticalCentered="1"/>
  <pageMargins left="0" right="0" top="0.15748031496062992" bottom="0" header="0.15748031496062992" footer="0"/>
  <pageSetup paperSize="9" scale="75" fitToHeight="2" orientation="landscape" r:id="rId1"/>
  <headerFooter alignWithMargins="0"/>
  <colBreaks count="1" manualBreakCount="1">
    <brk id="27" max="33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zoomScaleNormal="100" zoomScaleSheetLayoutView="90" workbookViewId="0">
      <selection activeCell="G14" sqref="G14"/>
    </sheetView>
  </sheetViews>
  <sheetFormatPr defaultColWidth="9.140625" defaultRowHeight="15.75" x14ac:dyDescent="0.25"/>
  <cols>
    <col min="1" max="1" width="3.140625" style="130" customWidth="1"/>
    <col min="2" max="2" width="64" style="143" customWidth="1"/>
    <col min="3" max="3" width="26.42578125" style="143" customWidth="1"/>
    <col min="4" max="16384" width="9.140625" style="131"/>
  </cols>
  <sheetData>
    <row r="1" spans="1:3" ht="61.9" customHeight="1" x14ac:dyDescent="0.25">
      <c r="A1" s="382" t="s">
        <v>341</v>
      </c>
      <c r="B1" s="382"/>
      <c r="C1" s="382"/>
    </row>
    <row r="2" spans="1:3" ht="20.25" customHeight="1" x14ac:dyDescent="0.25">
      <c r="B2" s="382" t="s">
        <v>95</v>
      </c>
      <c r="C2" s="382"/>
    </row>
    <row r="3" spans="1:3" ht="18.75" x14ac:dyDescent="0.3">
      <c r="B3" s="246" t="s">
        <v>212</v>
      </c>
    </row>
    <row r="4" spans="1:3" s="132" customFormat="1" ht="81" customHeight="1" x14ac:dyDescent="0.25">
      <c r="A4" s="262"/>
      <c r="B4" s="263" t="s">
        <v>96</v>
      </c>
      <c r="C4" s="264" t="s">
        <v>548</v>
      </c>
    </row>
    <row r="5" spans="1:3" ht="34.5" customHeight="1" x14ac:dyDescent="0.25">
      <c r="A5" s="133">
        <v>1</v>
      </c>
      <c r="B5" s="134" t="s">
        <v>287</v>
      </c>
      <c r="C5" s="159">
        <v>23</v>
      </c>
    </row>
    <row r="6" spans="1:3" x14ac:dyDescent="0.25">
      <c r="A6" s="133">
        <v>2</v>
      </c>
      <c r="B6" s="134" t="s">
        <v>265</v>
      </c>
      <c r="C6" s="159">
        <v>19</v>
      </c>
    </row>
    <row r="7" spans="1:3" ht="31.5" x14ac:dyDescent="0.25">
      <c r="A7" s="133">
        <v>3</v>
      </c>
      <c r="B7" s="134" t="s">
        <v>266</v>
      </c>
      <c r="C7" s="159">
        <v>18</v>
      </c>
    </row>
    <row r="8" spans="1:3" s="137" customFormat="1" ht="33.75" customHeight="1" x14ac:dyDescent="0.25">
      <c r="A8" s="133">
        <v>4</v>
      </c>
      <c r="B8" s="134" t="s">
        <v>264</v>
      </c>
      <c r="C8" s="159">
        <v>17</v>
      </c>
    </row>
    <row r="9" spans="1:3" s="137" customFormat="1" ht="18.75" customHeight="1" x14ac:dyDescent="0.25">
      <c r="A9" s="133">
        <v>5</v>
      </c>
      <c r="B9" s="134" t="s">
        <v>274</v>
      </c>
      <c r="C9" s="159">
        <v>15</v>
      </c>
    </row>
    <row r="10" spans="1:3" s="137" customFormat="1" x14ac:dyDescent="0.25">
      <c r="A10" s="133">
        <v>6</v>
      </c>
      <c r="B10" s="134" t="s">
        <v>375</v>
      </c>
      <c r="C10" s="159">
        <v>14</v>
      </c>
    </row>
    <row r="11" spans="1:3" s="137" customFormat="1" ht="19.5" customHeight="1" x14ac:dyDescent="0.25">
      <c r="A11" s="133">
        <v>7</v>
      </c>
      <c r="B11" s="134" t="s">
        <v>267</v>
      </c>
      <c r="C11" s="159">
        <v>12</v>
      </c>
    </row>
    <row r="12" spans="1:3" s="137" customFormat="1" x14ac:dyDescent="0.25">
      <c r="A12" s="133">
        <v>8</v>
      </c>
      <c r="B12" s="134" t="s">
        <v>269</v>
      </c>
      <c r="C12" s="159">
        <v>9</v>
      </c>
    </row>
    <row r="13" spans="1:3" s="137" customFormat="1" ht="21.75" customHeight="1" x14ac:dyDescent="0.25">
      <c r="A13" s="133">
        <v>9</v>
      </c>
      <c r="B13" s="134" t="s">
        <v>511</v>
      </c>
      <c r="C13" s="159">
        <v>7</v>
      </c>
    </row>
    <row r="14" spans="1:3" s="137" customFormat="1" ht="33.75" customHeight="1" x14ac:dyDescent="0.25">
      <c r="A14" s="133">
        <v>10</v>
      </c>
      <c r="B14" s="134" t="s">
        <v>284</v>
      </c>
      <c r="C14" s="159">
        <v>7</v>
      </c>
    </row>
    <row r="15" spans="1:3" s="137" customFormat="1" ht="20.25" customHeight="1" x14ac:dyDescent="0.25">
      <c r="A15" s="133">
        <v>11</v>
      </c>
      <c r="B15" s="134" t="s">
        <v>335</v>
      </c>
      <c r="C15" s="159">
        <v>7</v>
      </c>
    </row>
    <row r="16" spans="1:3" s="137" customFormat="1" ht="24" customHeight="1" x14ac:dyDescent="0.25">
      <c r="A16" s="133">
        <v>12</v>
      </c>
      <c r="B16" s="134" t="s">
        <v>276</v>
      </c>
      <c r="C16" s="159">
        <v>6</v>
      </c>
    </row>
    <row r="17" spans="1:3" s="137" customFormat="1" ht="24.75" customHeight="1" x14ac:dyDescent="0.25">
      <c r="A17" s="133">
        <v>13</v>
      </c>
      <c r="B17" s="134" t="s">
        <v>288</v>
      </c>
      <c r="C17" s="159">
        <v>5</v>
      </c>
    </row>
    <row r="18" spans="1:3" s="137" customFormat="1" ht="33.75" customHeight="1" x14ac:dyDescent="0.25">
      <c r="A18" s="133">
        <v>14</v>
      </c>
      <c r="B18" s="134" t="s">
        <v>279</v>
      </c>
      <c r="C18" s="159">
        <v>5</v>
      </c>
    </row>
    <row r="19" spans="1:3" s="137" customFormat="1" ht="18.75" customHeight="1" x14ac:dyDescent="0.25">
      <c r="A19" s="133">
        <v>15</v>
      </c>
      <c r="B19" s="134" t="s">
        <v>283</v>
      </c>
      <c r="C19" s="159">
        <v>5</v>
      </c>
    </row>
    <row r="20" spans="1:3" s="137" customFormat="1" ht="21" customHeight="1" x14ac:dyDescent="0.25">
      <c r="A20" s="133">
        <v>16</v>
      </c>
      <c r="B20" s="134" t="s">
        <v>306</v>
      </c>
      <c r="C20" s="159">
        <v>5</v>
      </c>
    </row>
    <row r="21" spans="1:3" s="137" customFormat="1" ht="18.75" customHeight="1" x14ac:dyDescent="0.25">
      <c r="A21" s="133">
        <v>17</v>
      </c>
      <c r="B21" s="134" t="s">
        <v>297</v>
      </c>
      <c r="C21" s="159">
        <v>4</v>
      </c>
    </row>
    <row r="22" spans="1:3" s="137" customFormat="1" ht="35.25" customHeight="1" x14ac:dyDescent="0.25">
      <c r="A22" s="133">
        <v>18</v>
      </c>
      <c r="B22" s="134" t="s">
        <v>272</v>
      </c>
      <c r="C22" s="159">
        <v>4</v>
      </c>
    </row>
    <row r="23" spans="1:3" s="137" customFormat="1" ht="18" customHeight="1" x14ac:dyDescent="0.25">
      <c r="A23" s="133">
        <v>19</v>
      </c>
      <c r="B23" s="134" t="s">
        <v>270</v>
      </c>
      <c r="C23" s="159">
        <v>4</v>
      </c>
    </row>
    <row r="24" spans="1:3" s="137" customFormat="1" ht="19.5" customHeight="1" x14ac:dyDescent="0.25">
      <c r="A24" s="133">
        <v>20</v>
      </c>
      <c r="B24" s="134" t="s">
        <v>275</v>
      </c>
      <c r="C24" s="159">
        <v>4</v>
      </c>
    </row>
    <row r="25" spans="1:3" s="137" customFormat="1" ht="21.75" customHeight="1" x14ac:dyDescent="0.25">
      <c r="A25" s="133">
        <v>21</v>
      </c>
      <c r="B25" s="134" t="s">
        <v>271</v>
      </c>
      <c r="C25" s="159">
        <v>4</v>
      </c>
    </row>
    <row r="26" spans="1:3" s="137" customFormat="1" ht="22.5" customHeight="1" x14ac:dyDescent="0.25">
      <c r="A26" s="133">
        <v>22</v>
      </c>
      <c r="B26" s="134" t="s">
        <v>423</v>
      </c>
      <c r="C26" s="159">
        <v>4</v>
      </c>
    </row>
    <row r="27" spans="1:3" s="137" customFormat="1" ht="30" customHeight="1" x14ac:dyDescent="0.25">
      <c r="A27" s="133">
        <v>23</v>
      </c>
      <c r="B27" s="134" t="s">
        <v>409</v>
      </c>
      <c r="C27" s="159">
        <v>4</v>
      </c>
    </row>
    <row r="28" spans="1:3" s="137" customFormat="1" ht="23.25" customHeight="1" x14ac:dyDescent="0.25">
      <c r="A28" s="133">
        <v>24</v>
      </c>
      <c r="B28" s="134" t="s">
        <v>349</v>
      </c>
      <c r="C28" s="159">
        <v>4</v>
      </c>
    </row>
    <row r="29" spans="1:3" s="137" customFormat="1" ht="21" customHeight="1" x14ac:dyDescent="0.25">
      <c r="A29" s="133">
        <v>25</v>
      </c>
      <c r="B29" s="134" t="s">
        <v>268</v>
      </c>
      <c r="C29" s="159">
        <v>3</v>
      </c>
    </row>
    <row r="30" spans="1:3" s="137" customFormat="1" ht="18.75" customHeight="1" x14ac:dyDescent="0.25">
      <c r="A30" s="133">
        <v>26</v>
      </c>
      <c r="B30" s="134" t="s">
        <v>292</v>
      </c>
      <c r="C30" s="159">
        <v>3</v>
      </c>
    </row>
    <row r="31" spans="1:3" s="137" customFormat="1" x14ac:dyDescent="0.25">
      <c r="A31" s="133">
        <v>27</v>
      </c>
      <c r="B31" s="134" t="s">
        <v>365</v>
      </c>
      <c r="C31" s="159">
        <v>3</v>
      </c>
    </row>
    <row r="32" spans="1:3" s="137" customFormat="1" ht="17.25" customHeight="1" x14ac:dyDescent="0.25">
      <c r="A32" s="133">
        <v>28</v>
      </c>
      <c r="B32" s="134" t="s">
        <v>312</v>
      </c>
      <c r="C32" s="159">
        <v>3</v>
      </c>
    </row>
    <row r="33" spans="1:3" s="137" customFormat="1" ht="30.75" customHeight="1" x14ac:dyDescent="0.25">
      <c r="A33" s="133">
        <v>29</v>
      </c>
      <c r="B33" s="134" t="s">
        <v>549</v>
      </c>
      <c r="C33" s="159">
        <v>3</v>
      </c>
    </row>
    <row r="34" spans="1:3" s="137" customFormat="1" ht="20.25" customHeight="1" x14ac:dyDescent="0.25">
      <c r="A34" s="133">
        <v>30</v>
      </c>
      <c r="B34" s="134" t="s">
        <v>278</v>
      </c>
      <c r="C34" s="159">
        <v>2</v>
      </c>
    </row>
    <row r="35" spans="1:3" s="137" customFormat="1" x14ac:dyDescent="0.25">
      <c r="A35" s="133">
        <v>31</v>
      </c>
      <c r="B35" s="138" t="s">
        <v>282</v>
      </c>
      <c r="C35" s="154">
        <v>2</v>
      </c>
    </row>
    <row r="36" spans="1:3" s="137" customFormat="1" x14ac:dyDescent="0.25">
      <c r="A36" s="133">
        <v>32</v>
      </c>
      <c r="B36" s="134" t="s">
        <v>293</v>
      </c>
      <c r="C36" s="159">
        <v>2</v>
      </c>
    </row>
    <row r="37" spans="1:3" s="137" customFormat="1" ht="22.5" customHeight="1" x14ac:dyDescent="0.25">
      <c r="A37" s="133">
        <v>33</v>
      </c>
      <c r="B37" s="134" t="s">
        <v>301</v>
      </c>
      <c r="C37" s="159">
        <v>2</v>
      </c>
    </row>
    <row r="38" spans="1:3" s="137" customFormat="1" ht="18" customHeight="1" x14ac:dyDescent="0.25">
      <c r="A38" s="133">
        <v>34</v>
      </c>
      <c r="B38" s="134" t="s">
        <v>289</v>
      </c>
      <c r="C38" s="159">
        <v>2</v>
      </c>
    </row>
    <row r="39" spans="1:3" s="137" customFormat="1" ht="19.5" customHeight="1" x14ac:dyDescent="0.25">
      <c r="A39" s="133">
        <v>35</v>
      </c>
      <c r="B39" s="134" t="s">
        <v>280</v>
      </c>
      <c r="C39" s="159">
        <v>2</v>
      </c>
    </row>
    <row r="40" spans="1:3" s="137" customFormat="1" ht="33" customHeight="1" x14ac:dyDescent="0.25">
      <c r="A40" s="133">
        <v>36</v>
      </c>
      <c r="B40" s="134" t="s">
        <v>310</v>
      </c>
      <c r="C40" s="159">
        <v>2</v>
      </c>
    </row>
    <row r="41" spans="1:3" ht="15.75" customHeight="1" x14ac:dyDescent="0.25">
      <c r="A41" s="133">
        <v>37</v>
      </c>
      <c r="B41" s="139" t="s">
        <v>346</v>
      </c>
      <c r="C41" s="159">
        <v>2</v>
      </c>
    </row>
    <row r="42" spans="1:3" x14ac:dyDescent="0.25">
      <c r="A42" s="133">
        <v>38</v>
      </c>
      <c r="B42" s="141" t="s">
        <v>361</v>
      </c>
      <c r="C42" s="159">
        <v>2</v>
      </c>
    </row>
    <row r="43" spans="1:3" ht="21" customHeight="1" x14ac:dyDescent="0.25">
      <c r="A43" s="133">
        <v>39</v>
      </c>
      <c r="B43" s="134" t="s">
        <v>286</v>
      </c>
      <c r="C43" s="159">
        <v>2</v>
      </c>
    </row>
    <row r="44" spans="1:3" ht="22.5" customHeight="1" x14ac:dyDescent="0.25">
      <c r="A44" s="133">
        <v>40</v>
      </c>
      <c r="B44" s="134" t="s">
        <v>450</v>
      </c>
      <c r="C44" s="159">
        <v>2</v>
      </c>
    </row>
    <row r="45" spans="1:3" ht="21.75" customHeight="1" x14ac:dyDescent="0.25">
      <c r="A45" s="133">
        <v>41</v>
      </c>
      <c r="B45" s="134" t="s">
        <v>307</v>
      </c>
      <c r="C45" s="159">
        <v>2</v>
      </c>
    </row>
    <row r="46" spans="1:3" ht="17.25" customHeight="1" x14ac:dyDescent="0.25">
      <c r="A46" s="133">
        <v>42</v>
      </c>
      <c r="B46" s="134" t="s">
        <v>550</v>
      </c>
      <c r="C46" s="159">
        <v>2</v>
      </c>
    </row>
    <row r="47" spans="1:3" ht="19.5" customHeight="1" x14ac:dyDescent="0.25">
      <c r="A47" s="133">
        <v>43</v>
      </c>
      <c r="B47" s="142" t="s">
        <v>419</v>
      </c>
      <c r="C47" s="159">
        <v>2</v>
      </c>
    </row>
    <row r="48" spans="1:3" ht="15.75" customHeight="1" x14ac:dyDescent="0.25">
      <c r="A48" s="133">
        <v>44</v>
      </c>
      <c r="B48" s="142" t="s">
        <v>448</v>
      </c>
      <c r="C48" s="159">
        <v>2</v>
      </c>
    </row>
    <row r="49" spans="1:3" ht="15" customHeight="1" x14ac:dyDescent="0.25">
      <c r="A49" s="133">
        <v>45</v>
      </c>
      <c r="B49" s="142" t="s">
        <v>551</v>
      </c>
      <c r="C49" s="159">
        <v>2</v>
      </c>
    </row>
    <row r="50" spans="1:3" ht="15.75" customHeight="1" x14ac:dyDescent="0.25">
      <c r="A50" s="133">
        <v>46</v>
      </c>
      <c r="B50" s="142" t="s">
        <v>552</v>
      </c>
      <c r="C50" s="159">
        <v>2</v>
      </c>
    </row>
    <row r="51" spans="1:3" ht="33" customHeight="1" x14ac:dyDescent="0.25">
      <c r="A51" s="133">
        <v>47</v>
      </c>
      <c r="B51" s="142" t="s">
        <v>553</v>
      </c>
      <c r="C51" s="159">
        <v>2</v>
      </c>
    </row>
    <row r="52" spans="1:3" ht="15" customHeight="1" x14ac:dyDescent="0.25">
      <c r="A52" s="133">
        <v>48</v>
      </c>
      <c r="B52" s="142" t="s">
        <v>295</v>
      </c>
      <c r="C52" s="159">
        <v>2</v>
      </c>
    </row>
    <row r="53" spans="1:3" ht="15" customHeight="1" x14ac:dyDescent="0.25">
      <c r="A53" s="133">
        <v>49</v>
      </c>
      <c r="B53" s="142" t="s">
        <v>554</v>
      </c>
      <c r="C53" s="159">
        <v>2</v>
      </c>
    </row>
    <row r="54" spans="1:3" ht="32.25" customHeight="1" x14ac:dyDescent="0.25">
      <c r="A54" s="133">
        <v>50</v>
      </c>
      <c r="B54" s="141" t="s">
        <v>425</v>
      </c>
      <c r="C54" s="159">
        <v>2</v>
      </c>
    </row>
    <row r="55" spans="1:3" x14ac:dyDescent="0.25">
      <c r="C55" s="300"/>
    </row>
    <row r="56" spans="1:3" x14ac:dyDescent="0.25">
      <c r="C56" s="300"/>
    </row>
    <row r="57" spans="1:3" x14ac:dyDescent="0.25">
      <c r="C57" s="300"/>
    </row>
    <row r="58" spans="1:3" x14ac:dyDescent="0.25">
      <c r="C58" s="300"/>
    </row>
    <row r="59" spans="1:3" x14ac:dyDescent="0.25">
      <c r="C59" s="300"/>
    </row>
    <row r="60" spans="1:3" x14ac:dyDescent="0.25">
      <c r="C60" s="300"/>
    </row>
    <row r="61" spans="1:3" x14ac:dyDescent="0.25">
      <c r="C61" s="300"/>
    </row>
    <row r="62" spans="1:3" x14ac:dyDescent="0.25">
      <c r="C62" s="300"/>
    </row>
    <row r="63" spans="1:3" x14ac:dyDescent="0.25">
      <c r="C63" s="300"/>
    </row>
    <row r="64" spans="1:3" x14ac:dyDescent="0.25">
      <c r="C64" s="300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zoomScaleSheetLayoutView="90" workbookViewId="0">
      <selection activeCell="B8" sqref="B8"/>
    </sheetView>
  </sheetViews>
  <sheetFormatPr defaultColWidth="9.140625" defaultRowHeight="15.75" x14ac:dyDescent="0.25"/>
  <cols>
    <col min="1" max="1" width="3.140625" style="130" customWidth="1"/>
    <col min="2" max="2" width="52.42578125" style="143" customWidth="1"/>
    <col min="3" max="3" width="21.42578125" style="143" customWidth="1"/>
    <col min="4" max="4" width="22.140625" style="131" customWidth="1"/>
    <col min="5" max="16384" width="9.140625" style="131"/>
  </cols>
  <sheetData>
    <row r="1" spans="1:4" ht="62.45" customHeight="1" x14ac:dyDescent="0.25">
      <c r="A1" s="382" t="s">
        <v>336</v>
      </c>
      <c r="B1" s="382"/>
      <c r="C1" s="382"/>
      <c r="D1" s="382"/>
    </row>
    <row r="2" spans="1:4" ht="20.25" customHeight="1" x14ac:dyDescent="0.25">
      <c r="B2" s="382" t="s">
        <v>95</v>
      </c>
      <c r="C2" s="382"/>
      <c r="D2" s="382"/>
    </row>
    <row r="3" spans="1:4" ht="24" customHeight="1" x14ac:dyDescent="0.3">
      <c r="B3" s="246" t="s">
        <v>212</v>
      </c>
    </row>
    <row r="4" spans="1:4" s="132" customFormat="1" ht="63.75" customHeight="1" x14ac:dyDescent="0.25">
      <c r="A4" s="262"/>
      <c r="B4" s="263" t="s">
        <v>96</v>
      </c>
      <c r="C4" s="264" t="s">
        <v>337</v>
      </c>
      <c r="D4" s="265" t="s">
        <v>338</v>
      </c>
    </row>
    <row r="5" spans="1:4" x14ac:dyDescent="0.25">
      <c r="A5" s="133">
        <v>1</v>
      </c>
      <c r="B5" s="134" t="s">
        <v>287</v>
      </c>
      <c r="C5" s="159">
        <v>20</v>
      </c>
      <c r="D5" s="301">
        <v>86.956521739130437</v>
      </c>
    </row>
    <row r="6" spans="1:4" x14ac:dyDescent="0.25">
      <c r="A6" s="133">
        <v>2</v>
      </c>
      <c r="B6" s="134" t="s">
        <v>265</v>
      </c>
      <c r="C6" s="159">
        <v>17</v>
      </c>
      <c r="D6" s="301">
        <v>89.473684210526315</v>
      </c>
    </row>
    <row r="7" spans="1:4" ht="47.25" x14ac:dyDescent="0.25">
      <c r="A7" s="133">
        <v>3</v>
      </c>
      <c r="B7" s="134" t="s">
        <v>266</v>
      </c>
      <c r="C7" s="159">
        <v>16</v>
      </c>
      <c r="D7" s="301">
        <v>88.888888888888886</v>
      </c>
    </row>
    <row r="8" spans="1:4" s="137" customFormat="1" ht="31.5" x14ac:dyDescent="0.25">
      <c r="A8" s="133">
        <v>4</v>
      </c>
      <c r="B8" s="134" t="s">
        <v>264</v>
      </c>
      <c r="C8" s="159">
        <v>12</v>
      </c>
      <c r="D8" s="301">
        <v>70.588235294117638</v>
      </c>
    </row>
    <row r="9" spans="1:4" s="137" customFormat="1" x14ac:dyDescent="0.25">
      <c r="A9" s="133">
        <v>5</v>
      </c>
      <c r="B9" s="134" t="s">
        <v>267</v>
      </c>
      <c r="C9" s="159">
        <v>11</v>
      </c>
      <c r="D9" s="301">
        <v>91.666666666666671</v>
      </c>
    </row>
    <row r="10" spans="1:4" s="137" customFormat="1" ht="31.5" x14ac:dyDescent="0.25">
      <c r="A10" s="133">
        <v>6</v>
      </c>
      <c r="B10" s="134" t="s">
        <v>269</v>
      </c>
      <c r="C10" s="159">
        <v>8</v>
      </c>
      <c r="D10" s="301">
        <v>88.888888888888886</v>
      </c>
    </row>
    <row r="11" spans="1:4" s="137" customFormat="1" x14ac:dyDescent="0.25">
      <c r="A11" s="133">
        <v>7</v>
      </c>
      <c r="B11" s="134" t="s">
        <v>511</v>
      </c>
      <c r="C11" s="159">
        <v>7</v>
      </c>
      <c r="D11" s="301">
        <v>99.999999999999986</v>
      </c>
    </row>
    <row r="12" spans="1:4" s="137" customFormat="1" ht="31.5" x14ac:dyDescent="0.25">
      <c r="A12" s="133">
        <v>8</v>
      </c>
      <c r="B12" s="134" t="s">
        <v>284</v>
      </c>
      <c r="C12" s="159">
        <v>7</v>
      </c>
      <c r="D12" s="301">
        <v>99.999999999999986</v>
      </c>
    </row>
    <row r="13" spans="1:4" s="137" customFormat="1" x14ac:dyDescent="0.25">
      <c r="A13" s="133">
        <v>9</v>
      </c>
      <c r="B13" s="134" t="s">
        <v>335</v>
      </c>
      <c r="C13" s="159">
        <v>7</v>
      </c>
      <c r="D13" s="301">
        <v>99.999999999999986</v>
      </c>
    </row>
    <row r="14" spans="1:4" s="137" customFormat="1" x14ac:dyDescent="0.25">
      <c r="A14" s="133">
        <v>10</v>
      </c>
      <c r="B14" s="134" t="s">
        <v>375</v>
      </c>
      <c r="C14" s="159">
        <v>5</v>
      </c>
      <c r="D14" s="301">
        <v>35.714285714285708</v>
      </c>
    </row>
    <row r="15" spans="1:4" s="137" customFormat="1" x14ac:dyDescent="0.25">
      <c r="A15" s="133">
        <v>11</v>
      </c>
      <c r="B15" s="134" t="s">
        <v>276</v>
      </c>
      <c r="C15" s="159">
        <v>5</v>
      </c>
      <c r="D15" s="301">
        <v>83.333333333333343</v>
      </c>
    </row>
    <row r="16" spans="1:4" s="137" customFormat="1" x14ac:dyDescent="0.25">
      <c r="A16" s="133">
        <v>12</v>
      </c>
      <c r="B16" s="134" t="s">
        <v>283</v>
      </c>
      <c r="C16" s="159">
        <v>5</v>
      </c>
      <c r="D16" s="301">
        <v>100</v>
      </c>
    </row>
    <row r="17" spans="1:4" s="137" customFormat="1" x14ac:dyDescent="0.25">
      <c r="A17" s="133">
        <v>13</v>
      </c>
      <c r="B17" s="134" t="s">
        <v>288</v>
      </c>
      <c r="C17" s="159">
        <v>4</v>
      </c>
      <c r="D17" s="301">
        <v>80</v>
      </c>
    </row>
    <row r="18" spans="1:4" s="137" customFormat="1" ht="31.5" x14ac:dyDescent="0.25">
      <c r="A18" s="133">
        <v>14</v>
      </c>
      <c r="B18" s="134" t="s">
        <v>306</v>
      </c>
      <c r="C18" s="159">
        <v>4</v>
      </c>
      <c r="D18" s="301">
        <v>80</v>
      </c>
    </row>
    <row r="19" spans="1:4" s="137" customFormat="1" ht="47.25" x14ac:dyDescent="0.25">
      <c r="A19" s="133">
        <v>15</v>
      </c>
      <c r="B19" s="134" t="s">
        <v>272</v>
      </c>
      <c r="C19" s="159">
        <v>4</v>
      </c>
      <c r="D19" s="301">
        <v>100</v>
      </c>
    </row>
    <row r="20" spans="1:4" s="137" customFormat="1" ht="31.5" x14ac:dyDescent="0.25">
      <c r="A20" s="133">
        <v>16</v>
      </c>
      <c r="B20" s="134" t="s">
        <v>270</v>
      </c>
      <c r="C20" s="159">
        <v>4</v>
      </c>
      <c r="D20" s="301">
        <v>100</v>
      </c>
    </row>
    <row r="21" spans="1:4" s="137" customFormat="1" x14ac:dyDescent="0.25">
      <c r="A21" s="133">
        <v>17</v>
      </c>
      <c r="B21" s="134" t="s">
        <v>275</v>
      </c>
      <c r="C21" s="159">
        <v>4</v>
      </c>
      <c r="D21" s="301">
        <v>100</v>
      </c>
    </row>
    <row r="22" spans="1:4" s="137" customFormat="1" ht="15" customHeight="1" x14ac:dyDescent="0.25">
      <c r="A22" s="133">
        <v>18</v>
      </c>
      <c r="B22" s="134" t="s">
        <v>271</v>
      </c>
      <c r="C22" s="159">
        <v>4</v>
      </c>
      <c r="D22" s="301">
        <v>100</v>
      </c>
    </row>
    <row r="23" spans="1:4" s="137" customFormat="1" x14ac:dyDescent="0.25">
      <c r="A23" s="133">
        <v>19</v>
      </c>
      <c r="B23" s="134" t="s">
        <v>349</v>
      </c>
      <c r="C23" s="159">
        <v>4</v>
      </c>
      <c r="D23" s="301">
        <v>100</v>
      </c>
    </row>
    <row r="24" spans="1:4" s="137" customFormat="1" ht="15.75" customHeight="1" x14ac:dyDescent="0.25">
      <c r="A24" s="133">
        <v>20</v>
      </c>
      <c r="B24" s="134" t="s">
        <v>274</v>
      </c>
      <c r="C24" s="159">
        <v>3</v>
      </c>
      <c r="D24" s="301">
        <v>20</v>
      </c>
    </row>
    <row r="25" spans="1:4" s="137" customFormat="1" ht="34.5" customHeight="1" x14ac:dyDescent="0.25">
      <c r="A25" s="133">
        <v>21</v>
      </c>
      <c r="B25" s="134" t="s">
        <v>279</v>
      </c>
      <c r="C25" s="159">
        <v>3</v>
      </c>
      <c r="D25" s="301">
        <v>60</v>
      </c>
    </row>
    <row r="26" spans="1:4" s="137" customFormat="1" ht="29.25" customHeight="1" x14ac:dyDescent="0.25">
      <c r="A26" s="133">
        <v>22</v>
      </c>
      <c r="B26" s="134" t="s">
        <v>409</v>
      </c>
      <c r="C26" s="159">
        <v>3</v>
      </c>
      <c r="D26" s="301">
        <v>75</v>
      </c>
    </row>
    <row r="27" spans="1:4" s="137" customFormat="1" ht="15.75" customHeight="1" x14ac:dyDescent="0.25">
      <c r="A27" s="133">
        <v>23</v>
      </c>
      <c r="B27" s="134" t="s">
        <v>268</v>
      </c>
      <c r="C27" s="159">
        <v>3</v>
      </c>
      <c r="D27" s="301">
        <v>100</v>
      </c>
    </row>
    <row r="28" spans="1:4" s="137" customFormat="1" ht="19.5" customHeight="1" x14ac:dyDescent="0.25">
      <c r="A28" s="133">
        <v>24</v>
      </c>
      <c r="B28" s="134" t="s">
        <v>292</v>
      </c>
      <c r="C28" s="159">
        <v>3</v>
      </c>
      <c r="D28" s="301">
        <v>100</v>
      </c>
    </row>
    <row r="29" spans="1:4" s="137" customFormat="1" ht="21" customHeight="1" x14ac:dyDescent="0.25">
      <c r="A29" s="133">
        <v>25</v>
      </c>
      <c r="B29" s="134" t="s">
        <v>365</v>
      </c>
      <c r="C29" s="159">
        <v>3</v>
      </c>
      <c r="D29" s="301">
        <v>100</v>
      </c>
    </row>
    <row r="30" spans="1:4" s="137" customFormat="1" ht="38.25" customHeight="1" x14ac:dyDescent="0.25">
      <c r="A30" s="133">
        <v>26</v>
      </c>
      <c r="B30" s="134" t="s">
        <v>312</v>
      </c>
      <c r="C30" s="159">
        <v>3</v>
      </c>
      <c r="D30" s="301">
        <v>100</v>
      </c>
    </row>
    <row r="31" spans="1:4" s="137" customFormat="1" ht="31.5" x14ac:dyDescent="0.25">
      <c r="A31" s="133">
        <v>27</v>
      </c>
      <c r="B31" s="134" t="s">
        <v>549</v>
      </c>
      <c r="C31" s="159">
        <v>3</v>
      </c>
      <c r="D31" s="301">
        <v>100</v>
      </c>
    </row>
    <row r="32" spans="1:4" s="137" customFormat="1" ht="23.25" customHeight="1" x14ac:dyDescent="0.25">
      <c r="A32" s="133">
        <v>28</v>
      </c>
      <c r="B32" s="134" t="s">
        <v>297</v>
      </c>
      <c r="C32" s="159">
        <v>2</v>
      </c>
      <c r="D32" s="301">
        <v>50</v>
      </c>
    </row>
    <row r="33" spans="1:4" s="137" customFormat="1" x14ac:dyDescent="0.25">
      <c r="A33" s="133">
        <v>29</v>
      </c>
      <c r="B33" s="134" t="s">
        <v>423</v>
      </c>
      <c r="C33" s="159">
        <v>2</v>
      </c>
      <c r="D33" s="301">
        <v>50</v>
      </c>
    </row>
    <row r="34" spans="1:4" s="137" customFormat="1" ht="19.5" customHeight="1" x14ac:dyDescent="0.25">
      <c r="A34" s="133">
        <v>30</v>
      </c>
      <c r="B34" s="134" t="s">
        <v>289</v>
      </c>
      <c r="C34" s="159">
        <v>2</v>
      </c>
      <c r="D34" s="301">
        <v>100</v>
      </c>
    </row>
    <row r="35" spans="1:4" s="137" customFormat="1" ht="19.5" customHeight="1" x14ac:dyDescent="0.25">
      <c r="A35" s="133">
        <v>31</v>
      </c>
      <c r="B35" s="138" t="s">
        <v>346</v>
      </c>
      <c r="C35" s="154">
        <v>2</v>
      </c>
      <c r="D35" s="301">
        <v>100</v>
      </c>
    </row>
    <row r="36" spans="1:4" s="137" customFormat="1" ht="34.5" customHeight="1" x14ac:dyDescent="0.25">
      <c r="A36" s="133">
        <v>32</v>
      </c>
      <c r="B36" s="134" t="s">
        <v>361</v>
      </c>
      <c r="C36" s="159">
        <v>2</v>
      </c>
      <c r="D36" s="301">
        <v>100</v>
      </c>
    </row>
    <row r="37" spans="1:4" s="137" customFormat="1" ht="20.25" customHeight="1" x14ac:dyDescent="0.25">
      <c r="A37" s="133">
        <v>33</v>
      </c>
      <c r="B37" s="134" t="s">
        <v>286</v>
      </c>
      <c r="C37" s="159">
        <v>2</v>
      </c>
      <c r="D37" s="301">
        <v>100</v>
      </c>
    </row>
    <row r="38" spans="1:4" s="137" customFormat="1" ht="19.5" customHeight="1" x14ac:dyDescent="0.25">
      <c r="A38" s="133">
        <v>34</v>
      </c>
      <c r="B38" s="134" t="s">
        <v>307</v>
      </c>
      <c r="C38" s="159">
        <v>2</v>
      </c>
      <c r="D38" s="301">
        <v>100</v>
      </c>
    </row>
    <row r="39" spans="1:4" s="137" customFormat="1" ht="14.25" customHeight="1" x14ac:dyDescent="0.25">
      <c r="A39" s="133">
        <v>35</v>
      </c>
      <c r="B39" s="134" t="s">
        <v>550</v>
      </c>
      <c r="C39" s="159">
        <v>2</v>
      </c>
      <c r="D39" s="301">
        <v>100</v>
      </c>
    </row>
    <row r="40" spans="1:4" s="137" customFormat="1" x14ac:dyDescent="0.25">
      <c r="A40" s="133">
        <v>36</v>
      </c>
      <c r="B40" s="134" t="s">
        <v>419</v>
      </c>
      <c r="C40" s="159">
        <v>2</v>
      </c>
      <c r="D40" s="301">
        <v>100</v>
      </c>
    </row>
    <row r="41" spans="1:4" ht="34.5" customHeight="1" x14ac:dyDescent="0.25">
      <c r="A41" s="133">
        <v>37</v>
      </c>
      <c r="B41" s="139" t="s">
        <v>552</v>
      </c>
      <c r="C41" s="159">
        <v>2</v>
      </c>
      <c r="D41" s="302">
        <v>100</v>
      </c>
    </row>
    <row r="42" spans="1:4" ht="47.25" x14ac:dyDescent="0.25">
      <c r="A42" s="133">
        <v>38</v>
      </c>
      <c r="B42" s="141" t="s">
        <v>553</v>
      </c>
      <c r="C42" s="159">
        <v>2</v>
      </c>
      <c r="D42" s="302">
        <v>100</v>
      </c>
    </row>
    <row r="43" spans="1:4" ht="22.5" customHeight="1" x14ac:dyDescent="0.25">
      <c r="A43" s="133">
        <v>39</v>
      </c>
      <c r="B43" s="134" t="s">
        <v>465</v>
      </c>
      <c r="C43" s="159">
        <v>2</v>
      </c>
      <c r="D43" s="302">
        <v>100</v>
      </c>
    </row>
    <row r="44" spans="1:4" ht="31.5" x14ac:dyDescent="0.25">
      <c r="A44" s="133">
        <v>40</v>
      </c>
      <c r="B44" s="134" t="s">
        <v>555</v>
      </c>
      <c r="C44" s="159">
        <v>2</v>
      </c>
      <c r="D44" s="302">
        <v>100</v>
      </c>
    </row>
    <row r="45" spans="1:4" x14ac:dyDescent="0.25">
      <c r="A45" s="133">
        <v>41</v>
      </c>
      <c r="B45" s="134" t="s">
        <v>293</v>
      </c>
      <c r="C45" s="159">
        <v>1</v>
      </c>
      <c r="D45" s="302">
        <v>50</v>
      </c>
    </row>
    <row r="46" spans="1:4" ht="18.75" customHeight="1" x14ac:dyDescent="0.25">
      <c r="A46" s="133">
        <v>42</v>
      </c>
      <c r="B46" s="134" t="s">
        <v>280</v>
      </c>
      <c r="C46" s="159">
        <v>1</v>
      </c>
      <c r="D46" s="302">
        <v>50</v>
      </c>
    </row>
    <row r="47" spans="1:4" ht="31.5" x14ac:dyDescent="0.25">
      <c r="A47" s="133">
        <v>43</v>
      </c>
      <c r="B47" s="142" t="s">
        <v>310</v>
      </c>
      <c r="C47" s="159">
        <v>1</v>
      </c>
      <c r="D47" s="302">
        <v>50</v>
      </c>
    </row>
    <row r="48" spans="1:4" ht="15.75" customHeight="1" x14ac:dyDescent="0.25">
      <c r="A48" s="133">
        <v>44</v>
      </c>
      <c r="B48" s="142" t="s">
        <v>450</v>
      </c>
      <c r="C48" s="159">
        <v>1</v>
      </c>
      <c r="D48" s="302">
        <v>50</v>
      </c>
    </row>
    <row r="49" spans="1:4" ht="14.25" customHeight="1" x14ac:dyDescent="0.25">
      <c r="A49" s="133">
        <v>45</v>
      </c>
      <c r="B49" s="142" t="s">
        <v>551</v>
      </c>
      <c r="C49" s="159">
        <v>1</v>
      </c>
      <c r="D49" s="302">
        <v>50</v>
      </c>
    </row>
    <row r="50" spans="1:4" ht="15.75" customHeight="1" x14ac:dyDescent="0.25">
      <c r="A50" s="133">
        <v>46</v>
      </c>
      <c r="B50" s="142" t="s">
        <v>295</v>
      </c>
      <c r="C50" s="159">
        <v>1</v>
      </c>
      <c r="D50" s="302">
        <v>50</v>
      </c>
    </row>
    <row r="51" spans="1:4" ht="15.75" customHeight="1" x14ac:dyDescent="0.25">
      <c r="A51" s="133">
        <v>47</v>
      </c>
      <c r="B51" s="142" t="s">
        <v>554</v>
      </c>
      <c r="C51" s="159">
        <v>1</v>
      </c>
      <c r="D51" s="302">
        <v>50</v>
      </c>
    </row>
    <row r="52" spans="1:4" ht="31.5" x14ac:dyDescent="0.25">
      <c r="A52" s="133">
        <v>48</v>
      </c>
      <c r="B52" s="142" t="s">
        <v>425</v>
      </c>
      <c r="C52" s="159">
        <v>1</v>
      </c>
      <c r="D52" s="302">
        <v>50</v>
      </c>
    </row>
    <row r="53" spans="1:4" ht="15" customHeight="1" x14ac:dyDescent="0.25">
      <c r="A53" s="133">
        <v>49</v>
      </c>
      <c r="B53" s="142" t="s">
        <v>556</v>
      </c>
      <c r="C53" s="159">
        <v>1</v>
      </c>
      <c r="D53" s="302">
        <v>50</v>
      </c>
    </row>
    <row r="54" spans="1:4" x14ac:dyDescent="0.25">
      <c r="A54" s="133">
        <v>50</v>
      </c>
      <c r="B54" s="141" t="s">
        <v>557</v>
      </c>
      <c r="C54" s="159">
        <v>1</v>
      </c>
      <c r="D54" s="302">
        <v>50</v>
      </c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90" workbookViewId="0">
      <selection activeCell="H17" sqref="H17"/>
    </sheetView>
  </sheetViews>
  <sheetFormatPr defaultColWidth="9.140625" defaultRowHeight="15.75" x14ac:dyDescent="0.25"/>
  <cols>
    <col min="1" max="1" width="3.140625" style="130" customWidth="1"/>
    <col min="2" max="2" width="52.42578125" style="143" customWidth="1"/>
    <col min="3" max="3" width="21.42578125" style="143" customWidth="1"/>
    <col min="4" max="4" width="22.140625" style="131" customWidth="1"/>
    <col min="5" max="16384" width="9.140625" style="131"/>
  </cols>
  <sheetData>
    <row r="1" spans="1:4" ht="64.150000000000006" customHeight="1" x14ac:dyDescent="0.25">
      <c r="A1" s="382" t="s">
        <v>339</v>
      </c>
      <c r="B1" s="382"/>
      <c r="C1" s="382"/>
      <c r="D1" s="382"/>
    </row>
    <row r="2" spans="1:4" ht="20.25" customHeight="1" x14ac:dyDescent="0.25">
      <c r="B2" s="382" t="s">
        <v>95</v>
      </c>
      <c r="C2" s="382"/>
      <c r="D2" s="382"/>
    </row>
    <row r="3" spans="1:4" ht="18.75" x14ac:dyDescent="0.3">
      <c r="B3" s="246" t="s">
        <v>212</v>
      </c>
    </row>
    <row r="4" spans="1:4" s="132" customFormat="1" ht="63.75" customHeight="1" x14ac:dyDescent="0.25">
      <c r="A4" s="262"/>
      <c r="B4" s="263" t="s">
        <v>96</v>
      </c>
      <c r="C4" s="264" t="s">
        <v>340</v>
      </c>
      <c r="D4" s="265" t="s">
        <v>338</v>
      </c>
    </row>
    <row r="5" spans="1:4" x14ac:dyDescent="0.25">
      <c r="A5" s="133">
        <v>1</v>
      </c>
      <c r="B5" s="134" t="s">
        <v>274</v>
      </c>
      <c r="C5" s="159">
        <v>12</v>
      </c>
      <c r="D5" s="301">
        <v>80</v>
      </c>
    </row>
    <row r="6" spans="1:4" x14ac:dyDescent="0.25">
      <c r="A6" s="133">
        <v>2</v>
      </c>
      <c r="B6" s="134" t="s">
        <v>375</v>
      </c>
      <c r="C6" s="159">
        <v>9</v>
      </c>
      <c r="D6" s="301">
        <v>64.285714285714292</v>
      </c>
    </row>
    <row r="7" spans="1:4" ht="31.5" x14ac:dyDescent="0.25">
      <c r="A7" s="133">
        <v>3</v>
      </c>
      <c r="B7" s="134" t="s">
        <v>264</v>
      </c>
      <c r="C7" s="159">
        <v>5</v>
      </c>
      <c r="D7" s="301">
        <v>29.411764705882362</v>
      </c>
    </row>
    <row r="8" spans="1:4" s="137" customFormat="1" x14ac:dyDescent="0.25">
      <c r="A8" s="133">
        <v>4</v>
      </c>
      <c r="B8" s="134" t="s">
        <v>287</v>
      </c>
      <c r="C8" s="159">
        <v>3</v>
      </c>
      <c r="D8" s="301">
        <v>13.043478260869563</v>
      </c>
    </row>
    <row r="9" spans="1:4" s="137" customFormat="1" x14ac:dyDescent="0.25">
      <c r="A9" s="133">
        <v>5</v>
      </c>
      <c r="B9" s="134" t="s">
        <v>265</v>
      </c>
      <c r="C9" s="159">
        <v>2</v>
      </c>
      <c r="D9" s="301">
        <v>10.526315789473685</v>
      </c>
    </row>
    <row r="10" spans="1:4" s="137" customFormat="1" ht="47.25" x14ac:dyDescent="0.25">
      <c r="A10" s="133">
        <v>6</v>
      </c>
      <c r="B10" s="134" t="s">
        <v>266</v>
      </c>
      <c r="C10" s="159">
        <v>2</v>
      </c>
      <c r="D10" s="301">
        <v>11.111111111111114</v>
      </c>
    </row>
    <row r="11" spans="1:4" s="137" customFormat="1" ht="31.5" x14ac:dyDescent="0.25">
      <c r="A11" s="133">
        <v>7</v>
      </c>
      <c r="B11" s="134" t="s">
        <v>279</v>
      </c>
      <c r="C11" s="159">
        <v>2</v>
      </c>
      <c r="D11" s="301">
        <v>40</v>
      </c>
    </row>
    <row r="12" spans="1:4" s="137" customFormat="1" ht="17.25" customHeight="1" x14ac:dyDescent="0.25">
      <c r="A12" s="133">
        <v>8</v>
      </c>
      <c r="B12" s="134" t="s">
        <v>297</v>
      </c>
      <c r="C12" s="159">
        <v>2</v>
      </c>
      <c r="D12" s="301">
        <v>50</v>
      </c>
    </row>
    <row r="13" spans="1:4" s="137" customFormat="1" x14ac:dyDescent="0.25">
      <c r="A13" s="133">
        <v>9</v>
      </c>
      <c r="B13" s="134" t="s">
        <v>423</v>
      </c>
      <c r="C13" s="159">
        <v>2</v>
      </c>
      <c r="D13" s="301">
        <v>50</v>
      </c>
    </row>
    <row r="14" spans="1:4" s="137" customFormat="1" ht="18.75" customHeight="1" x14ac:dyDescent="0.25">
      <c r="A14" s="133">
        <v>10</v>
      </c>
      <c r="B14" s="134" t="s">
        <v>278</v>
      </c>
      <c r="C14" s="159">
        <v>2</v>
      </c>
      <c r="D14" s="301">
        <v>100</v>
      </c>
    </row>
    <row r="15" spans="1:4" s="137" customFormat="1" x14ac:dyDescent="0.25">
      <c r="A15" s="133">
        <v>11</v>
      </c>
      <c r="B15" s="134" t="s">
        <v>282</v>
      </c>
      <c r="C15" s="159">
        <v>2</v>
      </c>
      <c r="D15" s="301">
        <v>100</v>
      </c>
    </row>
    <row r="16" spans="1:4" s="137" customFormat="1" x14ac:dyDescent="0.25">
      <c r="A16" s="133">
        <v>12</v>
      </c>
      <c r="B16" s="134" t="s">
        <v>301</v>
      </c>
      <c r="C16" s="159">
        <v>2</v>
      </c>
      <c r="D16" s="301">
        <v>100</v>
      </c>
    </row>
    <row r="17" spans="1:4" s="137" customFormat="1" ht="31.5" x14ac:dyDescent="0.25">
      <c r="A17" s="133">
        <v>13</v>
      </c>
      <c r="B17" s="134" t="s">
        <v>448</v>
      </c>
      <c r="C17" s="159">
        <v>2</v>
      </c>
      <c r="D17" s="301">
        <v>100</v>
      </c>
    </row>
    <row r="18" spans="1:4" s="137" customFormat="1" x14ac:dyDescent="0.25">
      <c r="A18" s="133">
        <v>14</v>
      </c>
      <c r="B18" s="134" t="s">
        <v>267</v>
      </c>
      <c r="C18" s="159">
        <v>1</v>
      </c>
      <c r="D18" s="301">
        <v>8.3333333333333286</v>
      </c>
    </row>
    <row r="19" spans="1:4" s="137" customFormat="1" ht="34.5" customHeight="1" x14ac:dyDescent="0.25">
      <c r="A19" s="133">
        <v>15</v>
      </c>
      <c r="B19" s="134" t="s">
        <v>269</v>
      </c>
      <c r="C19" s="159">
        <v>1</v>
      </c>
      <c r="D19" s="301">
        <v>11.111111111111114</v>
      </c>
    </row>
    <row r="20" spans="1:4" s="137" customFormat="1" ht="15.75" customHeight="1" x14ac:dyDescent="0.25">
      <c r="A20" s="133">
        <v>16</v>
      </c>
      <c r="B20" s="134" t="s">
        <v>276</v>
      </c>
      <c r="C20" s="159">
        <v>1</v>
      </c>
      <c r="D20" s="301">
        <v>16.666666666666657</v>
      </c>
    </row>
    <row r="21" spans="1:4" s="137" customFormat="1" ht="15" customHeight="1" x14ac:dyDescent="0.25">
      <c r="A21" s="133">
        <v>17</v>
      </c>
      <c r="B21" s="134" t="s">
        <v>288</v>
      </c>
      <c r="C21" s="159">
        <v>1</v>
      </c>
      <c r="D21" s="301">
        <v>20</v>
      </c>
    </row>
    <row r="22" spans="1:4" s="137" customFormat="1" ht="32.25" customHeight="1" x14ac:dyDescent="0.25">
      <c r="A22" s="133">
        <v>18</v>
      </c>
      <c r="B22" s="134" t="s">
        <v>306</v>
      </c>
      <c r="C22" s="159">
        <v>1</v>
      </c>
      <c r="D22" s="301">
        <v>20</v>
      </c>
    </row>
    <row r="23" spans="1:4" s="137" customFormat="1" ht="22.5" customHeight="1" x14ac:dyDescent="0.25">
      <c r="A23" s="133">
        <v>19</v>
      </c>
      <c r="B23" s="134" t="s">
        <v>409</v>
      </c>
      <c r="C23" s="159">
        <v>1</v>
      </c>
      <c r="D23" s="301">
        <v>25</v>
      </c>
    </row>
    <row r="24" spans="1:4" s="137" customFormat="1" ht="19.5" customHeight="1" x14ac:dyDescent="0.25">
      <c r="A24" s="133">
        <v>20</v>
      </c>
      <c r="B24" s="134" t="s">
        <v>293</v>
      </c>
      <c r="C24" s="159">
        <v>1</v>
      </c>
      <c r="D24" s="301">
        <v>50</v>
      </c>
    </row>
    <row r="25" spans="1:4" s="137" customFormat="1" x14ac:dyDescent="0.25">
      <c r="A25" s="133">
        <v>21</v>
      </c>
      <c r="B25" s="134" t="s">
        <v>280</v>
      </c>
      <c r="C25" s="159">
        <v>1</v>
      </c>
      <c r="D25" s="301">
        <v>50</v>
      </c>
    </row>
    <row r="26" spans="1:4" s="137" customFormat="1" ht="37.5" customHeight="1" x14ac:dyDescent="0.25">
      <c r="A26" s="133">
        <v>22</v>
      </c>
      <c r="B26" s="134" t="s">
        <v>310</v>
      </c>
      <c r="C26" s="159">
        <v>1</v>
      </c>
      <c r="D26" s="301">
        <v>50</v>
      </c>
    </row>
    <row r="27" spans="1:4" s="137" customFormat="1" ht="24.75" customHeight="1" x14ac:dyDescent="0.25">
      <c r="A27" s="133">
        <v>23</v>
      </c>
      <c r="B27" s="134" t="s">
        <v>450</v>
      </c>
      <c r="C27" s="159">
        <v>1</v>
      </c>
      <c r="D27" s="301">
        <v>50</v>
      </c>
    </row>
    <row r="28" spans="1:4" s="137" customFormat="1" ht="44.25" customHeight="1" x14ac:dyDescent="0.25">
      <c r="A28" s="133">
        <v>24</v>
      </c>
      <c r="B28" s="134" t="s">
        <v>551</v>
      </c>
      <c r="C28" s="159">
        <v>1</v>
      </c>
      <c r="D28" s="301">
        <v>50</v>
      </c>
    </row>
    <row r="29" spans="1:4" s="137" customFormat="1" ht="20.25" customHeight="1" x14ac:dyDescent="0.25">
      <c r="A29" s="133">
        <v>25</v>
      </c>
      <c r="B29" s="134" t="s">
        <v>295</v>
      </c>
      <c r="C29" s="159">
        <v>1</v>
      </c>
      <c r="D29" s="301">
        <v>50</v>
      </c>
    </row>
    <row r="30" spans="1:4" s="137" customFormat="1" ht="21" customHeight="1" x14ac:dyDescent="0.25">
      <c r="A30" s="133">
        <v>26</v>
      </c>
      <c r="B30" s="134" t="s">
        <v>554</v>
      </c>
      <c r="C30" s="159">
        <v>1</v>
      </c>
      <c r="D30" s="301">
        <v>50</v>
      </c>
    </row>
    <row r="31" spans="1:4" s="137" customFormat="1" ht="36.75" customHeight="1" x14ac:dyDescent="0.25">
      <c r="A31" s="133">
        <v>27</v>
      </c>
      <c r="B31" s="134" t="s">
        <v>425</v>
      </c>
      <c r="C31" s="159">
        <v>1</v>
      </c>
      <c r="D31" s="301">
        <v>50</v>
      </c>
    </row>
    <row r="32" spans="1:4" s="137" customFormat="1" x14ac:dyDescent="0.25">
      <c r="A32" s="133">
        <v>28</v>
      </c>
      <c r="B32" s="134" t="s">
        <v>556</v>
      </c>
      <c r="C32" s="159">
        <v>1</v>
      </c>
      <c r="D32" s="301">
        <v>50</v>
      </c>
    </row>
    <row r="33" spans="1:4" s="137" customFormat="1" x14ac:dyDescent="0.25">
      <c r="A33" s="133">
        <v>29</v>
      </c>
      <c r="B33" s="134" t="s">
        <v>557</v>
      </c>
      <c r="C33" s="159">
        <v>1</v>
      </c>
      <c r="D33" s="301">
        <v>50</v>
      </c>
    </row>
    <row r="34" spans="1:4" s="137" customFormat="1" ht="33.75" customHeight="1" x14ac:dyDescent="0.25">
      <c r="A34" s="133">
        <v>30</v>
      </c>
      <c r="B34" s="134" t="s">
        <v>296</v>
      </c>
      <c r="C34" s="159">
        <v>1</v>
      </c>
      <c r="D34" s="301">
        <v>100</v>
      </c>
    </row>
    <row r="35" spans="1:4" s="137" customFormat="1" ht="33.75" customHeight="1" x14ac:dyDescent="0.25">
      <c r="A35" s="133">
        <v>31</v>
      </c>
      <c r="B35" s="138" t="s">
        <v>366</v>
      </c>
      <c r="C35" s="154">
        <v>1</v>
      </c>
      <c r="D35" s="301">
        <v>100</v>
      </c>
    </row>
    <row r="36" spans="1:4" s="137" customFormat="1" ht="26.25" customHeight="1" x14ac:dyDescent="0.25">
      <c r="A36" s="133">
        <v>32</v>
      </c>
      <c r="B36" s="134" t="s">
        <v>416</v>
      </c>
      <c r="C36" s="159">
        <v>1</v>
      </c>
      <c r="D36" s="301">
        <v>100</v>
      </c>
    </row>
    <row r="37" spans="1:4" s="137" customFormat="1" ht="15.75" customHeight="1" x14ac:dyDescent="0.25">
      <c r="A37" s="133">
        <v>33</v>
      </c>
      <c r="B37" s="134" t="s">
        <v>558</v>
      </c>
      <c r="C37" s="159">
        <v>1</v>
      </c>
      <c r="D37" s="301">
        <v>100</v>
      </c>
    </row>
    <row r="38" spans="1:4" s="137" customFormat="1" ht="21.75" customHeight="1" x14ac:dyDescent="0.25">
      <c r="A38" s="133">
        <v>34</v>
      </c>
      <c r="B38" s="134" t="s">
        <v>441</v>
      </c>
      <c r="C38" s="159">
        <v>1</v>
      </c>
      <c r="D38" s="301">
        <v>100</v>
      </c>
    </row>
    <row r="39" spans="1:4" s="137" customFormat="1" ht="31.5" x14ac:dyDescent="0.25">
      <c r="A39" s="133">
        <v>35</v>
      </c>
      <c r="B39" s="134" t="s">
        <v>407</v>
      </c>
      <c r="C39" s="159">
        <v>1</v>
      </c>
      <c r="D39" s="301">
        <v>100</v>
      </c>
    </row>
    <row r="40" spans="1:4" s="137" customFormat="1" ht="24.75" customHeight="1" x14ac:dyDescent="0.25">
      <c r="A40" s="133">
        <v>36</v>
      </c>
      <c r="B40" s="134" t="s">
        <v>559</v>
      </c>
      <c r="C40" s="159">
        <v>1</v>
      </c>
      <c r="D40" s="301">
        <v>100</v>
      </c>
    </row>
    <row r="41" spans="1:4" ht="15" customHeight="1" x14ac:dyDescent="0.25">
      <c r="A41" s="133">
        <v>37</v>
      </c>
      <c r="B41" s="139" t="s">
        <v>560</v>
      </c>
      <c r="C41" s="159">
        <v>1</v>
      </c>
      <c r="D41" s="302">
        <v>100</v>
      </c>
    </row>
    <row r="42" spans="1:4" ht="21.75" customHeight="1" x14ac:dyDescent="0.25">
      <c r="A42" s="133">
        <v>38</v>
      </c>
      <c r="B42" s="141" t="s">
        <v>561</v>
      </c>
      <c r="C42" s="159">
        <v>1</v>
      </c>
      <c r="D42" s="302">
        <v>100</v>
      </c>
    </row>
    <row r="43" spans="1:4" x14ac:dyDescent="0.25">
      <c r="C43" s="300"/>
      <c r="D43" s="303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G20" sqref="G20"/>
    </sheetView>
  </sheetViews>
  <sheetFormatPr defaultRowHeight="15.75" x14ac:dyDescent="0.25"/>
  <cols>
    <col min="1" max="1" width="4.28515625" style="200" customWidth="1"/>
    <col min="2" max="2" width="61.42578125" style="143" customWidth="1"/>
    <col min="3" max="3" width="24.7109375" style="132" customWidth="1"/>
    <col min="4" max="222" width="8.85546875" style="131"/>
    <col min="223" max="223" width="4.28515625" style="131" customWidth="1"/>
    <col min="224" max="224" width="31.140625" style="131" customWidth="1"/>
    <col min="225" max="227" width="10" style="131" customWidth="1"/>
    <col min="228" max="228" width="10.28515625" style="131" customWidth="1"/>
    <col min="229" max="230" width="10" style="131" customWidth="1"/>
    <col min="231" max="478" width="8.85546875" style="131"/>
    <col min="479" max="479" width="4.28515625" style="131" customWidth="1"/>
    <col min="480" max="480" width="31.140625" style="131" customWidth="1"/>
    <col min="481" max="483" width="10" style="131" customWidth="1"/>
    <col min="484" max="484" width="10.28515625" style="131" customWidth="1"/>
    <col min="485" max="486" width="10" style="131" customWidth="1"/>
    <col min="487" max="734" width="8.85546875" style="131"/>
    <col min="735" max="735" width="4.28515625" style="131" customWidth="1"/>
    <col min="736" max="736" width="31.140625" style="131" customWidth="1"/>
    <col min="737" max="739" width="10" style="131" customWidth="1"/>
    <col min="740" max="740" width="10.28515625" style="131" customWidth="1"/>
    <col min="741" max="742" width="10" style="131" customWidth="1"/>
    <col min="743" max="990" width="8.85546875" style="131"/>
    <col min="991" max="991" width="4.28515625" style="131" customWidth="1"/>
    <col min="992" max="992" width="31.140625" style="131" customWidth="1"/>
    <col min="993" max="995" width="10" style="131" customWidth="1"/>
    <col min="996" max="996" width="10.28515625" style="131" customWidth="1"/>
    <col min="997" max="998" width="10" style="131" customWidth="1"/>
    <col min="999" max="1246" width="8.85546875" style="131"/>
    <col min="1247" max="1247" width="4.28515625" style="131" customWidth="1"/>
    <col min="1248" max="1248" width="31.140625" style="131" customWidth="1"/>
    <col min="1249" max="1251" width="10" style="131" customWidth="1"/>
    <col min="1252" max="1252" width="10.28515625" style="131" customWidth="1"/>
    <col min="1253" max="1254" width="10" style="131" customWidth="1"/>
    <col min="1255" max="1502" width="8.85546875" style="131"/>
    <col min="1503" max="1503" width="4.28515625" style="131" customWidth="1"/>
    <col min="1504" max="1504" width="31.140625" style="131" customWidth="1"/>
    <col min="1505" max="1507" width="10" style="131" customWidth="1"/>
    <col min="1508" max="1508" width="10.28515625" style="131" customWidth="1"/>
    <col min="1509" max="1510" width="10" style="131" customWidth="1"/>
    <col min="1511" max="1758" width="8.85546875" style="131"/>
    <col min="1759" max="1759" width="4.28515625" style="131" customWidth="1"/>
    <col min="1760" max="1760" width="31.140625" style="131" customWidth="1"/>
    <col min="1761" max="1763" width="10" style="131" customWidth="1"/>
    <col min="1764" max="1764" width="10.28515625" style="131" customWidth="1"/>
    <col min="1765" max="1766" width="10" style="131" customWidth="1"/>
    <col min="1767" max="2014" width="8.85546875" style="131"/>
    <col min="2015" max="2015" width="4.28515625" style="131" customWidth="1"/>
    <col min="2016" max="2016" width="31.140625" style="131" customWidth="1"/>
    <col min="2017" max="2019" width="10" style="131" customWidth="1"/>
    <col min="2020" max="2020" width="10.28515625" style="131" customWidth="1"/>
    <col min="2021" max="2022" width="10" style="131" customWidth="1"/>
    <col min="2023" max="2270" width="8.85546875" style="131"/>
    <col min="2271" max="2271" width="4.28515625" style="131" customWidth="1"/>
    <col min="2272" max="2272" width="31.140625" style="131" customWidth="1"/>
    <col min="2273" max="2275" width="10" style="131" customWidth="1"/>
    <col min="2276" max="2276" width="10.28515625" style="131" customWidth="1"/>
    <col min="2277" max="2278" width="10" style="131" customWidth="1"/>
    <col min="2279" max="2526" width="8.85546875" style="131"/>
    <col min="2527" max="2527" width="4.28515625" style="131" customWidth="1"/>
    <col min="2528" max="2528" width="31.140625" style="131" customWidth="1"/>
    <col min="2529" max="2531" width="10" style="131" customWidth="1"/>
    <col min="2532" max="2532" width="10.28515625" style="131" customWidth="1"/>
    <col min="2533" max="2534" width="10" style="131" customWidth="1"/>
    <col min="2535" max="2782" width="8.85546875" style="131"/>
    <col min="2783" max="2783" width="4.28515625" style="131" customWidth="1"/>
    <col min="2784" max="2784" width="31.140625" style="131" customWidth="1"/>
    <col min="2785" max="2787" width="10" style="131" customWidth="1"/>
    <col min="2788" max="2788" width="10.28515625" style="131" customWidth="1"/>
    <col min="2789" max="2790" width="10" style="131" customWidth="1"/>
    <col min="2791" max="3038" width="8.85546875" style="131"/>
    <col min="3039" max="3039" width="4.28515625" style="131" customWidth="1"/>
    <col min="3040" max="3040" width="31.140625" style="131" customWidth="1"/>
    <col min="3041" max="3043" width="10" style="131" customWidth="1"/>
    <col min="3044" max="3044" width="10.28515625" style="131" customWidth="1"/>
    <col min="3045" max="3046" width="10" style="131" customWidth="1"/>
    <col min="3047" max="3294" width="8.85546875" style="131"/>
    <col min="3295" max="3295" width="4.28515625" style="131" customWidth="1"/>
    <col min="3296" max="3296" width="31.140625" style="131" customWidth="1"/>
    <col min="3297" max="3299" width="10" style="131" customWidth="1"/>
    <col min="3300" max="3300" width="10.28515625" style="131" customWidth="1"/>
    <col min="3301" max="3302" width="10" style="131" customWidth="1"/>
    <col min="3303" max="3550" width="8.85546875" style="131"/>
    <col min="3551" max="3551" width="4.28515625" style="131" customWidth="1"/>
    <col min="3552" max="3552" width="31.140625" style="131" customWidth="1"/>
    <col min="3553" max="3555" width="10" style="131" customWidth="1"/>
    <col min="3556" max="3556" width="10.28515625" style="131" customWidth="1"/>
    <col min="3557" max="3558" width="10" style="131" customWidth="1"/>
    <col min="3559" max="3806" width="8.85546875" style="131"/>
    <col min="3807" max="3807" width="4.28515625" style="131" customWidth="1"/>
    <col min="3808" max="3808" width="31.140625" style="131" customWidth="1"/>
    <col min="3809" max="3811" width="10" style="131" customWidth="1"/>
    <col min="3812" max="3812" width="10.28515625" style="131" customWidth="1"/>
    <col min="3813" max="3814" width="10" style="131" customWidth="1"/>
    <col min="3815" max="4062" width="8.85546875" style="131"/>
    <col min="4063" max="4063" width="4.28515625" style="131" customWidth="1"/>
    <col min="4064" max="4064" width="31.140625" style="131" customWidth="1"/>
    <col min="4065" max="4067" width="10" style="131" customWidth="1"/>
    <col min="4068" max="4068" width="10.28515625" style="131" customWidth="1"/>
    <col min="4069" max="4070" width="10" style="131" customWidth="1"/>
    <col min="4071" max="4318" width="8.85546875" style="131"/>
    <col min="4319" max="4319" width="4.28515625" style="131" customWidth="1"/>
    <col min="4320" max="4320" width="31.140625" style="131" customWidth="1"/>
    <col min="4321" max="4323" width="10" style="131" customWidth="1"/>
    <col min="4324" max="4324" width="10.28515625" style="131" customWidth="1"/>
    <col min="4325" max="4326" width="10" style="131" customWidth="1"/>
    <col min="4327" max="4574" width="8.85546875" style="131"/>
    <col min="4575" max="4575" width="4.28515625" style="131" customWidth="1"/>
    <col min="4576" max="4576" width="31.140625" style="131" customWidth="1"/>
    <col min="4577" max="4579" width="10" style="131" customWidth="1"/>
    <col min="4580" max="4580" width="10.28515625" style="131" customWidth="1"/>
    <col min="4581" max="4582" width="10" style="131" customWidth="1"/>
    <col min="4583" max="4830" width="8.85546875" style="131"/>
    <col min="4831" max="4831" width="4.28515625" style="131" customWidth="1"/>
    <col min="4832" max="4832" width="31.140625" style="131" customWidth="1"/>
    <col min="4833" max="4835" width="10" style="131" customWidth="1"/>
    <col min="4836" max="4836" width="10.28515625" style="131" customWidth="1"/>
    <col min="4837" max="4838" width="10" style="131" customWidth="1"/>
    <col min="4839" max="5086" width="8.85546875" style="131"/>
    <col min="5087" max="5087" width="4.28515625" style="131" customWidth="1"/>
    <col min="5088" max="5088" width="31.140625" style="131" customWidth="1"/>
    <col min="5089" max="5091" width="10" style="131" customWidth="1"/>
    <col min="5092" max="5092" width="10.28515625" style="131" customWidth="1"/>
    <col min="5093" max="5094" width="10" style="131" customWidth="1"/>
    <col min="5095" max="5342" width="8.85546875" style="131"/>
    <col min="5343" max="5343" width="4.28515625" style="131" customWidth="1"/>
    <col min="5344" max="5344" width="31.140625" style="131" customWidth="1"/>
    <col min="5345" max="5347" width="10" style="131" customWidth="1"/>
    <col min="5348" max="5348" width="10.28515625" style="131" customWidth="1"/>
    <col min="5349" max="5350" width="10" style="131" customWidth="1"/>
    <col min="5351" max="5598" width="8.85546875" style="131"/>
    <col min="5599" max="5599" width="4.28515625" style="131" customWidth="1"/>
    <col min="5600" max="5600" width="31.140625" style="131" customWidth="1"/>
    <col min="5601" max="5603" width="10" style="131" customWidth="1"/>
    <col min="5604" max="5604" width="10.28515625" style="131" customWidth="1"/>
    <col min="5605" max="5606" width="10" style="131" customWidth="1"/>
    <col min="5607" max="5854" width="8.85546875" style="131"/>
    <col min="5855" max="5855" width="4.28515625" style="131" customWidth="1"/>
    <col min="5856" max="5856" width="31.140625" style="131" customWidth="1"/>
    <col min="5857" max="5859" width="10" style="131" customWidth="1"/>
    <col min="5860" max="5860" width="10.28515625" style="131" customWidth="1"/>
    <col min="5861" max="5862" width="10" style="131" customWidth="1"/>
    <col min="5863" max="6110" width="8.85546875" style="131"/>
    <col min="6111" max="6111" width="4.28515625" style="131" customWidth="1"/>
    <col min="6112" max="6112" width="31.140625" style="131" customWidth="1"/>
    <col min="6113" max="6115" width="10" style="131" customWidth="1"/>
    <col min="6116" max="6116" width="10.28515625" style="131" customWidth="1"/>
    <col min="6117" max="6118" width="10" style="131" customWidth="1"/>
    <col min="6119" max="6366" width="8.85546875" style="131"/>
    <col min="6367" max="6367" width="4.28515625" style="131" customWidth="1"/>
    <col min="6368" max="6368" width="31.140625" style="131" customWidth="1"/>
    <col min="6369" max="6371" width="10" style="131" customWidth="1"/>
    <col min="6372" max="6372" width="10.28515625" style="131" customWidth="1"/>
    <col min="6373" max="6374" width="10" style="131" customWidth="1"/>
    <col min="6375" max="6622" width="8.85546875" style="131"/>
    <col min="6623" max="6623" width="4.28515625" style="131" customWidth="1"/>
    <col min="6624" max="6624" width="31.140625" style="131" customWidth="1"/>
    <col min="6625" max="6627" width="10" style="131" customWidth="1"/>
    <col min="6628" max="6628" width="10.28515625" style="131" customWidth="1"/>
    <col min="6629" max="6630" width="10" style="131" customWidth="1"/>
    <col min="6631" max="6878" width="8.85546875" style="131"/>
    <col min="6879" max="6879" width="4.28515625" style="131" customWidth="1"/>
    <col min="6880" max="6880" width="31.140625" style="131" customWidth="1"/>
    <col min="6881" max="6883" width="10" style="131" customWidth="1"/>
    <col min="6884" max="6884" width="10.28515625" style="131" customWidth="1"/>
    <col min="6885" max="6886" width="10" style="131" customWidth="1"/>
    <col min="6887" max="7134" width="8.85546875" style="131"/>
    <col min="7135" max="7135" width="4.28515625" style="131" customWidth="1"/>
    <col min="7136" max="7136" width="31.140625" style="131" customWidth="1"/>
    <col min="7137" max="7139" width="10" style="131" customWidth="1"/>
    <col min="7140" max="7140" width="10.28515625" style="131" customWidth="1"/>
    <col min="7141" max="7142" width="10" style="131" customWidth="1"/>
    <col min="7143" max="7390" width="8.85546875" style="131"/>
    <col min="7391" max="7391" width="4.28515625" style="131" customWidth="1"/>
    <col min="7392" max="7392" width="31.140625" style="131" customWidth="1"/>
    <col min="7393" max="7395" width="10" style="131" customWidth="1"/>
    <col min="7396" max="7396" width="10.28515625" style="131" customWidth="1"/>
    <col min="7397" max="7398" width="10" style="131" customWidth="1"/>
    <col min="7399" max="7646" width="8.85546875" style="131"/>
    <col min="7647" max="7647" width="4.28515625" style="131" customWidth="1"/>
    <col min="7648" max="7648" width="31.140625" style="131" customWidth="1"/>
    <col min="7649" max="7651" width="10" style="131" customWidth="1"/>
    <col min="7652" max="7652" width="10.28515625" style="131" customWidth="1"/>
    <col min="7653" max="7654" width="10" style="131" customWidth="1"/>
    <col min="7655" max="7902" width="8.85546875" style="131"/>
    <col min="7903" max="7903" width="4.28515625" style="131" customWidth="1"/>
    <col min="7904" max="7904" width="31.140625" style="131" customWidth="1"/>
    <col min="7905" max="7907" width="10" style="131" customWidth="1"/>
    <col min="7908" max="7908" width="10.28515625" style="131" customWidth="1"/>
    <col min="7909" max="7910" width="10" style="131" customWidth="1"/>
    <col min="7911" max="8158" width="8.85546875" style="131"/>
    <col min="8159" max="8159" width="4.28515625" style="131" customWidth="1"/>
    <col min="8160" max="8160" width="31.140625" style="131" customWidth="1"/>
    <col min="8161" max="8163" width="10" style="131" customWidth="1"/>
    <col min="8164" max="8164" width="10.28515625" style="131" customWidth="1"/>
    <col min="8165" max="8166" width="10" style="131" customWidth="1"/>
    <col min="8167" max="8414" width="8.85546875" style="131"/>
    <col min="8415" max="8415" width="4.28515625" style="131" customWidth="1"/>
    <col min="8416" max="8416" width="31.140625" style="131" customWidth="1"/>
    <col min="8417" max="8419" width="10" style="131" customWidth="1"/>
    <col min="8420" max="8420" width="10.28515625" style="131" customWidth="1"/>
    <col min="8421" max="8422" width="10" style="131" customWidth="1"/>
    <col min="8423" max="8670" width="8.85546875" style="131"/>
    <col min="8671" max="8671" width="4.28515625" style="131" customWidth="1"/>
    <col min="8672" max="8672" width="31.140625" style="131" customWidth="1"/>
    <col min="8673" max="8675" width="10" style="131" customWidth="1"/>
    <col min="8676" max="8676" width="10.28515625" style="131" customWidth="1"/>
    <col min="8677" max="8678" width="10" style="131" customWidth="1"/>
    <col min="8679" max="8926" width="8.85546875" style="131"/>
    <col min="8927" max="8927" width="4.28515625" style="131" customWidth="1"/>
    <col min="8928" max="8928" width="31.140625" style="131" customWidth="1"/>
    <col min="8929" max="8931" width="10" style="131" customWidth="1"/>
    <col min="8932" max="8932" width="10.28515625" style="131" customWidth="1"/>
    <col min="8933" max="8934" width="10" style="131" customWidth="1"/>
    <col min="8935" max="9182" width="8.85546875" style="131"/>
    <col min="9183" max="9183" width="4.28515625" style="131" customWidth="1"/>
    <col min="9184" max="9184" width="31.140625" style="131" customWidth="1"/>
    <col min="9185" max="9187" width="10" style="131" customWidth="1"/>
    <col min="9188" max="9188" width="10.28515625" style="131" customWidth="1"/>
    <col min="9189" max="9190" width="10" style="131" customWidth="1"/>
    <col min="9191" max="9438" width="8.85546875" style="131"/>
    <col min="9439" max="9439" width="4.28515625" style="131" customWidth="1"/>
    <col min="9440" max="9440" width="31.140625" style="131" customWidth="1"/>
    <col min="9441" max="9443" width="10" style="131" customWidth="1"/>
    <col min="9444" max="9444" width="10.28515625" style="131" customWidth="1"/>
    <col min="9445" max="9446" width="10" style="131" customWidth="1"/>
    <col min="9447" max="9694" width="8.85546875" style="131"/>
    <col min="9695" max="9695" width="4.28515625" style="131" customWidth="1"/>
    <col min="9696" max="9696" width="31.140625" style="131" customWidth="1"/>
    <col min="9697" max="9699" width="10" style="131" customWidth="1"/>
    <col min="9700" max="9700" width="10.28515625" style="131" customWidth="1"/>
    <col min="9701" max="9702" width="10" style="131" customWidth="1"/>
    <col min="9703" max="9950" width="8.85546875" style="131"/>
    <col min="9951" max="9951" width="4.28515625" style="131" customWidth="1"/>
    <col min="9952" max="9952" width="31.140625" style="131" customWidth="1"/>
    <col min="9953" max="9955" width="10" style="131" customWidth="1"/>
    <col min="9956" max="9956" width="10.28515625" style="131" customWidth="1"/>
    <col min="9957" max="9958" width="10" style="131" customWidth="1"/>
    <col min="9959" max="10206" width="8.85546875" style="131"/>
    <col min="10207" max="10207" width="4.28515625" style="131" customWidth="1"/>
    <col min="10208" max="10208" width="31.140625" style="131" customWidth="1"/>
    <col min="10209" max="10211" width="10" style="131" customWidth="1"/>
    <col min="10212" max="10212" width="10.28515625" style="131" customWidth="1"/>
    <col min="10213" max="10214" width="10" style="131" customWidth="1"/>
    <col min="10215" max="10462" width="8.85546875" style="131"/>
    <col min="10463" max="10463" width="4.28515625" style="131" customWidth="1"/>
    <col min="10464" max="10464" width="31.140625" style="131" customWidth="1"/>
    <col min="10465" max="10467" width="10" style="131" customWidth="1"/>
    <col min="10468" max="10468" width="10.28515625" style="131" customWidth="1"/>
    <col min="10469" max="10470" width="10" style="131" customWidth="1"/>
    <col min="10471" max="10718" width="8.85546875" style="131"/>
    <col min="10719" max="10719" width="4.28515625" style="131" customWidth="1"/>
    <col min="10720" max="10720" width="31.140625" style="131" customWidth="1"/>
    <col min="10721" max="10723" width="10" style="131" customWidth="1"/>
    <col min="10724" max="10724" width="10.28515625" style="131" customWidth="1"/>
    <col min="10725" max="10726" width="10" style="131" customWidth="1"/>
    <col min="10727" max="10974" width="8.85546875" style="131"/>
    <col min="10975" max="10975" width="4.28515625" style="131" customWidth="1"/>
    <col min="10976" max="10976" width="31.140625" style="131" customWidth="1"/>
    <col min="10977" max="10979" width="10" style="131" customWidth="1"/>
    <col min="10980" max="10980" width="10.28515625" style="131" customWidth="1"/>
    <col min="10981" max="10982" width="10" style="131" customWidth="1"/>
    <col min="10983" max="11230" width="8.85546875" style="131"/>
    <col min="11231" max="11231" width="4.28515625" style="131" customWidth="1"/>
    <col min="11232" max="11232" width="31.140625" style="131" customWidth="1"/>
    <col min="11233" max="11235" width="10" style="131" customWidth="1"/>
    <col min="11236" max="11236" width="10.28515625" style="131" customWidth="1"/>
    <col min="11237" max="11238" width="10" style="131" customWidth="1"/>
    <col min="11239" max="11486" width="8.85546875" style="131"/>
    <col min="11487" max="11487" width="4.28515625" style="131" customWidth="1"/>
    <col min="11488" max="11488" width="31.140625" style="131" customWidth="1"/>
    <col min="11489" max="11491" width="10" style="131" customWidth="1"/>
    <col min="11492" max="11492" width="10.28515625" style="131" customWidth="1"/>
    <col min="11493" max="11494" width="10" style="131" customWidth="1"/>
    <col min="11495" max="11742" width="8.85546875" style="131"/>
    <col min="11743" max="11743" width="4.28515625" style="131" customWidth="1"/>
    <col min="11744" max="11744" width="31.140625" style="131" customWidth="1"/>
    <col min="11745" max="11747" width="10" style="131" customWidth="1"/>
    <col min="11748" max="11748" width="10.28515625" style="131" customWidth="1"/>
    <col min="11749" max="11750" width="10" style="131" customWidth="1"/>
    <col min="11751" max="11998" width="8.85546875" style="131"/>
    <col min="11999" max="11999" width="4.28515625" style="131" customWidth="1"/>
    <col min="12000" max="12000" width="31.140625" style="131" customWidth="1"/>
    <col min="12001" max="12003" width="10" style="131" customWidth="1"/>
    <col min="12004" max="12004" width="10.28515625" style="131" customWidth="1"/>
    <col min="12005" max="12006" width="10" style="131" customWidth="1"/>
    <col min="12007" max="12254" width="8.85546875" style="131"/>
    <col min="12255" max="12255" width="4.28515625" style="131" customWidth="1"/>
    <col min="12256" max="12256" width="31.140625" style="131" customWidth="1"/>
    <col min="12257" max="12259" width="10" style="131" customWidth="1"/>
    <col min="12260" max="12260" width="10.28515625" style="131" customWidth="1"/>
    <col min="12261" max="12262" width="10" style="131" customWidth="1"/>
    <col min="12263" max="12510" width="8.85546875" style="131"/>
    <col min="12511" max="12511" width="4.28515625" style="131" customWidth="1"/>
    <col min="12512" max="12512" width="31.140625" style="131" customWidth="1"/>
    <col min="12513" max="12515" width="10" style="131" customWidth="1"/>
    <col min="12516" max="12516" width="10.28515625" style="131" customWidth="1"/>
    <col min="12517" max="12518" width="10" style="131" customWidth="1"/>
    <col min="12519" max="12766" width="8.85546875" style="131"/>
    <col min="12767" max="12767" width="4.28515625" style="131" customWidth="1"/>
    <col min="12768" max="12768" width="31.140625" style="131" customWidth="1"/>
    <col min="12769" max="12771" width="10" style="131" customWidth="1"/>
    <col min="12772" max="12772" width="10.28515625" style="131" customWidth="1"/>
    <col min="12773" max="12774" width="10" style="131" customWidth="1"/>
    <col min="12775" max="13022" width="8.85546875" style="131"/>
    <col min="13023" max="13023" width="4.28515625" style="131" customWidth="1"/>
    <col min="13024" max="13024" width="31.140625" style="131" customWidth="1"/>
    <col min="13025" max="13027" width="10" style="131" customWidth="1"/>
    <col min="13028" max="13028" width="10.28515625" style="131" customWidth="1"/>
    <col min="13029" max="13030" width="10" style="131" customWidth="1"/>
    <col min="13031" max="13278" width="8.85546875" style="131"/>
    <col min="13279" max="13279" width="4.28515625" style="131" customWidth="1"/>
    <col min="13280" max="13280" width="31.140625" style="131" customWidth="1"/>
    <col min="13281" max="13283" width="10" style="131" customWidth="1"/>
    <col min="13284" max="13284" width="10.28515625" style="131" customWidth="1"/>
    <col min="13285" max="13286" width="10" style="131" customWidth="1"/>
    <col min="13287" max="13534" width="8.85546875" style="131"/>
    <col min="13535" max="13535" width="4.28515625" style="131" customWidth="1"/>
    <col min="13536" max="13536" width="31.140625" style="131" customWidth="1"/>
    <col min="13537" max="13539" width="10" style="131" customWidth="1"/>
    <col min="13540" max="13540" width="10.28515625" style="131" customWidth="1"/>
    <col min="13541" max="13542" width="10" style="131" customWidth="1"/>
    <col min="13543" max="13790" width="8.85546875" style="131"/>
    <col min="13791" max="13791" width="4.28515625" style="131" customWidth="1"/>
    <col min="13792" max="13792" width="31.140625" style="131" customWidth="1"/>
    <col min="13793" max="13795" width="10" style="131" customWidth="1"/>
    <col min="13796" max="13796" width="10.28515625" style="131" customWidth="1"/>
    <col min="13797" max="13798" width="10" style="131" customWidth="1"/>
    <col min="13799" max="14046" width="8.85546875" style="131"/>
    <col min="14047" max="14047" width="4.28515625" style="131" customWidth="1"/>
    <col min="14048" max="14048" width="31.140625" style="131" customWidth="1"/>
    <col min="14049" max="14051" width="10" style="131" customWidth="1"/>
    <col min="14052" max="14052" width="10.28515625" style="131" customWidth="1"/>
    <col min="14053" max="14054" width="10" style="131" customWidth="1"/>
    <col min="14055" max="14302" width="8.85546875" style="131"/>
    <col min="14303" max="14303" width="4.28515625" style="131" customWidth="1"/>
    <col min="14304" max="14304" width="31.140625" style="131" customWidth="1"/>
    <col min="14305" max="14307" width="10" style="131" customWidth="1"/>
    <col min="14308" max="14308" width="10.28515625" style="131" customWidth="1"/>
    <col min="14309" max="14310" width="10" style="131" customWidth="1"/>
    <col min="14311" max="14558" width="8.85546875" style="131"/>
    <col min="14559" max="14559" width="4.28515625" style="131" customWidth="1"/>
    <col min="14560" max="14560" width="31.140625" style="131" customWidth="1"/>
    <col min="14561" max="14563" width="10" style="131" customWidth="1"/>
    <col min="14564" max="14564" width="10.28515625" style="131" customWidth="1"/>
    <col min="14565" max="14566" width="10" style="131" customWidth="1"/>
    <col min="14567" max="14814" width="8.85546875" style="131"/>
    <col min="14815" max="14815" width="4.28515625" style="131" customWidth="1"/>
    <col min="14816" max="14816" width="31.140625" style="131" customWidth="1"/>
    <col min="14817" max="14819" width="10" style="131" customWidth="1"/>
    <col min="14820" max="14820" width="10.28515625" style="131" customWidth="1"/>
    <col min="14821" max="14822" width="10" style="131" customWidth="1"/>
    <col min="14823" max="15070" width="8.85546875" style="131"/>
    <col min="15071" max="15071" width="4.28515625" style="131" customWidth="1"/>
    <col min="15072" max="15072" width="31.140625" style="131" customWidth="1"/>
    <col min="15073" max="15075" width="10" style="131" customWidth="1"/>
    <col min="15076" max="15076" width="10.28515625" style="131" customWidth="1"/>
    <col min="15077" max="15078" width="10" style="131" customWidth="1"/>
    <col min="15079" max="15326" width="8.85546875" style="131"/>
    <col min="15327" max="15327" width="4.28515625" style="131" customWidth="1"/>
    <col min="15328" max="15328" width="31.140625" style="131" customWidth="1"/>
    <col min="15329" max="15331" width="10" style="131" customWidth="1"/>
    <col min="15332" max="15332" width="10.28515625" style="131" customWidth="1"/>
    <col min="15333" max="15334" width="10" style="131" customWidth="1"/>
    <col min="15335" max="15582" width="8.85546875" style="131"/>
    <col min="15583" max="15583" width="4.28515625" style="131" customWidth="1"/>
    <col min="15584" max="15584" width="31.140625" style="131" customWidth="1"/>
    <col min="15585" max="15587" width="10" style="131" customWidth="1"/>
    <col min="15588" max="15588" width="10.28515625" style="131" customWidth="1"/>
    <col min="15589" max="15590" width="10" style="131" customWidth="1"/>
    <col min="15591" max="15838" width="8.85546875" style="131"/>
    <col min="15839" max="15839" width="4.28515625" style="131" customWidth="1"/>
    <col min="15840" max="15840" width="31.140625" style="131" customWidth="1"/>
    <col min="15841" max="15843" width="10" style="131" customWidth="1"/>
    <col min="15844" max="15844" width="10.28515625" style="131" customWidth="1"/>
    <col min="15845" max="15846" width="10" style="131" customWidth="1"/>
    <col min="15847" max="16094" width="8.85546875" style="131"/>
    <col min="16095" max="16095" width="4.28515625" style="131" customWidth="1"/>
    <col min="16096" max="16096" width="31.140625" style="131" customWidth="1"/>
    <col min="16097" max="16099" width="10" style="131" customWidth="1"/>
    <col min="16100" max="16100" width="10.28515625" style="131" customWidth="1"/>
    <col min="16101" max="16102" width="10" style="131" customWidth="1"/>
    <col min="16103" max="16369" width="8.85546875" style="131"/>
    <col min="16370" max="16382" width="9.140625" style="131" customWidth="1"/>
    <col min="16383" max="16384" width="9.140625" style="131"/>
  </cols>
  <sheetData>
    <row r="1" spans="1:3" s="145" customFormat="1" ht="20.25" x14ac:dyDescent="0.3">
      <c r="A1" s="382" t="s">
        <v>210</v>
      </c>
      <c r="B1" s="382"/>
      <c r="C1" s="382"/>
    </row>
    <row r="2" spans="1:3" s="145" customFormat="1" ht="20.25" x14ac:dyDescent="0.3">
      <c r="A2" s="382" t="s">
        <v>562</v>
      </c>
      <c r="B2" s="382"/>
      <c r="C2" s="382"/>
    </row>
    <row r="3" spans="1:3" s="196" customFormat="1" ht="20.25" x14ac:dyDescent="0.3">
      <c r="A3" s="483" t="s">
        <v>95</v>
      </c>
      <c r="B3" s="483"/>
      <c r="C3" s="483"/>
    </row>
    <row r="4" spans="1:3" s="147" customFormat="1" ht="24" customHeight="1" x14ac:dyDescent="0.3">
      <c r="A4" s="197"/>
      <c r="B4" s="246" t="s">
        <v>212</v>
      </c>
      <c r="C4" s="146"/>
    </row>
    <row r="5" spans="1:3" ht="13.15" customHeight="1" x14ac:dyDescent="0.25">
      <c r="A5" s="381" t="s">
        <v>101</v>
      </c>
      <c r="B5" s="386" t="s">
        <v>96</v>
      </c>
      <c r="C5" s="387" t="s">
        <v>211</v>
      </c>
    </row>
    <row r="6" spans="1:3" ht="13.15" customHeight="1" x14ac:dyDescent="0.25">
      <c r="A6" s="381"/>
      <c r="B6" s="386"/>
      <c r="C6" s="387"/>
    </row>
    <row r="7" spans="1:3" ht="27" customHeight="1" x14ac:dyDescent="0.25">
      <c r="A7" s="381"/>
      <c r="B7" s="386"/>
      <c r="C7" s="387"/>
    </row>
    <row r="8" spans="1:3" x14ac:dyDescent="0.25">
      <c r="A8" s="190" t="s">
        <v>20</v>
      </c>
      <c r="B8" s="189" t="s">
        <v>208</v>
      </c>
      <c r="C8" s="190">
        <v>1</v>
      </c>
    </row>
    <row r="9" spans="1:3" s="137" customFormat="1" x14ac:dyDescent="0.25">
      <c r="A9" s="190">
        <v>1</v>
      </c>
      <c r="B9" s="198" t="s">
        <v>103</v>
      </c>
      <c r="C9" s="192">
        <v>28</v>
      </c>
    </row>
    <row r="10" spans="1:3" s="137" customFormat="1" ht="18" customHeight="1" x14ac:dyDescent="0.25">
      <c r="A10" s="190">
        <v>2</v>
      </c>
      <c r="B10" s="198" t="s">
        <v>109</v>
      </c>
      <c r="C10" s="192">
        <v>19</v>
      </c>
    </row>
    <row r="11" spans="1:3" s="137" customFormat="1" ht="15.75" customHeight="1" x14ac:dyDescent="0.25">
      <c r="A11" s="190">
        <v>3</v>
      </c>
      <c r="B11" s="198" t="s">
        <v>104</v>
      </c>
      <c r="C11" s="192">
        <v>19</v>
      </c>
    </row>
    <row r="12" spans="1:3" s="137" customFormat="1" ht="14.25" customHeight="1" x14ac:dyDescent="0.25">
      <c r="A12" s="190">
        <v>4</v>
      </c>
      <c r="B12" s="198" t="s">
        <v>107</v>
      </c>
      <c r="C12" s="192">
        <v>14</v>
      </c>
    </row>
    <row r="13" spans="1:3" s="137" customFormat="1" ht="20.25" customHeight="1" x14ac:dyDescent="0.25">
      <c r="A13" s="190">
        <v>5</v>
      </c>
      <c r="B13" s="198" t="s">
        <v>564</v>
      </c>
      <c r="C13" s="192">
        <v>9</v>
      </c>
    </row>
    <row r="14" spans="1:3" s="137" customFormat="1" ht="15.75" customHeight="1" x14ac:dyDescent="0.25">
      <c r="A14" s="190">
        <v>6</v>
      </c>
      <c r="B14" s="198" t="s">
        <v>102</v>
      </c>
      <c r="C14" s="192">
        <v>8</v>
      </c>
    </row>
    <row r="15" spans="1:3" s="137" customFormat="1" ht="15" customHeight="1" x14ac:dyDescent="0.25">
      <c r="A15" s="190">
        <v>7</v>
      </c>
      <c r="B15" s="198" t="s">
        <v>111</v>
      </c>
      <c r="C15" s="192">
        <v>8</v>
      </c>
    </row>
    <row r="16" spans="1:3" s="137" customFormat="1" ht="20.45" customHeight="1" x14ac:dyDescent="0.25">
      <c r="A16" s="190">
        <v>8</v>
      </c>
      <c r="B16" s="199" t="s">
        <v>122</v>
      </c>
      <c r="C16" s="192">
        <v>7</v>
      </c>
    </row>
    <row r="17" spans="1:3" s="137" customFormat="1" ht="18" customHeight="1" x14ac:dyDescent="0.25">
      <c r="A17" s="190">
        <v>9</v>
      </c>
      <c r="B17" s="198" t="s">
        <v>115</v>
      </c>
      <c r="C17" s="192">
        <v>6</v>
      </c>
    </row>
    <row r="18" spans="1:3" s="137" customFormat="1" ht="20.45" customHeight="1" x14ac:dyDescent="0.25">
      <c r="A18" s="190">
        <v>10</v>
      </c>
      <c r="B18" s="198" t="s">
        <v>172</v>
      </c>
      <c r="C18" s="192">
        <v>6</v>
      </c>
    </row>
    <row r="19" spans="1:3" s="137" customFormat="1" ht="20.25" customHeight="1" x14ac:dyDescent="0.25">
      <c r="A19" s="190">
        <v>11</v>
      </c>
      <c r="B19" s="198" t="s">
        <v>110</v>
      </c>
      <c r="C19" s="192">
        <v>6</v>
      </c>
    </row>
    <row r="20" spans="1:3" s="137" customFormat="1" ht="21" customHeight="1" x14ac:dyDescent="0.25">
      <c r="A20" s="190">
        <v>12</v>
      </c>
      <c r="B20" s="198" t="s">
        <v>113</v>
      </c>
      <c r="C20" s="192">
        <v>6</v>
      </c>
    </row>
    <row r="21" spans="1:3" s="137" customFormat="1" ht="20.45" customHeight="1" x14ac:dyDescent="0.25">
      <c r="A21" s="190">
        <v>13</v>
      </c>
      <c r="B21" s="198" t="s">
        <v>133</v>
      </c>
      <c r="C21" s="192">
        <v>6</v>
      </c>
    </row>
    <row r="22" spans="1:3" s="137" customFormat="1" ht="20.45" customHeight="1" x14ac:dyDescent="0.25">
      <c r="A22" s="190">
        <v>14</v>
      </c>
      <c r="B22" s="198" t="s">
        <v>150</v>
      </c>
      <c r="C22" s="192">
        <v>6</v>
      </c>
    </row>
    <row r="23" spans="1:3" s="137" customFormat="1" ht="20.45" customHeight="1" x14ac:dyDescent="0.25">
      <c r="A23" s="190">
        <v>15</v>
      </c>
      <c r="B23" s="198" t="s">
        <v>248</v>
      </c>
      <c r="C23" s="192">
        <v>6</v>
      </c>
    </row>
    <row r="24" spans="1:3" s="137" customFormat="1" ht="17.25" customHeight="1" x14ac:dyDescent="0.25">
      <c r="A24" s="190">
        <v>16</v>
      </c>
      <c r="B24" s="198" t="s">
        <v>106</v>
      </c>
      <c r="C24" s="192">
        <v>5</v>
      </c>
    </row>
    <row r="25" spans="1:3" s="137" customFormat="1" ht="18" customHeight="1" x14ac:dyDescent="0.25">
      <c r="A25" s="190">
        <v>17</v>
      </c>
      <c r="B25" s="198" t="s">
        <v>147</v>
      </c>
      <c r="C25" s="192">
        <v>5</v>
      </c>
    </row>
    <row r="26" spans="1:3" s="137" customFormat="1" ht="18" customHeight="1" x14ac:dyDescent="0.25">
      <c r="A26" s="190">
        <v>18</v>
      </c>
      <c r="B26" s="198" t="s">
        <v>142</v>
      </c>
      <c r="C26" s="192">
        <v>4</v>
      </c>
    </row>
    <row r="27" spans="1:3" s="137" customFormat="1" ht="15.75" customHeight="1" x14ac:dyDescent="0.25">
      <c r="A27" s="190">
        <v>19</v>
      </c>
      <c r="B27" s="198" t="s">
        <v>126</v>
      </c>
      <c r="C27" s="192">
        <v>4</v>
      </c>
    </row>
    <row r="28" spans="1:3" s="137" customFormat="1" x14ac:dyDescent="0.25">
      <c r="A28" s="190">
        <v>20</v>
      </c>
      <c r="B28" s="198" t="s">
        <v>118</v>
      </c>
      <c r="C28" s="192">
        <v>3</v>
      </c>
    </row>
    <row r="29" spans="1:3" s="137" customFormat="1" ht="15" customHeight="1" x14ac:dyDescent="0.25">
      <c r="A29" s="190">
        <v>21</v>
      </c>
      <c r="B29" s="198" t="s">
        <v>139</v>
      </c>
      <c r="C29" s="192">
        <v>3</v>
      </c>
    </row>
    <row r="30" spans="1:3" s="137" customFormat="1" ht="13.5" customHeight="1" x14ac:dyDescent="0.25">
      <c r="A30" s="190">
        <v>22</v>
      </c>
      <c r="B30" s="198" t="s">
        <v>124</v>
      </c>
      <c r="C30" s="192">
        <v>3</v>
      </c>
    </row>
    <row r="31" spans="1:3" s="137" customFormat="1" ht="12.75" customHeight="1" x14ac:dyDescent="0.25">
      <c r="A31" s="190">
        <v>23</v>
      </c>
      <c r="B31" s="198" t="s">
        <v>123</v>
      </c>
      <c r="C31" s="192">
        <v>3</v>
      </c>
    </row>
    <row r="32" spans="1:3" s="137" customFormat="1" ht="13.5" customHeight="1" x14ac:dyDescent="0.25">
      <c r="A32" s="190">
        <v>24</v>
      </c>
      <c r="B32" s="198" t="s">
        <v>132</v>
      </c>
      <c r="C32" s="192">
        <v>3</v>
      </c>
    </row>
    <row r="33" spans="1:3" s="137" customFormat="1" ht="13.5" customHeight="1" x14ac:dyDescent="0.25">
      <c r="A33" s="190">
        <v>25</v>
      </c>
      <c r="B33" s="198" t="s">
        <v>171</v>
      </c>
      <c r="C33" s="192">
        <v>3</v>
      </c>
    </row>
    <row r="34" spans="1:3" s="137" customFormat="1" ht="12.75" customHeight="1" x14ac:dyDescent="0.25">
      <c r="A34" s="190">
        <v>26</v>
      </c>
      <c r="B34" s="198" t="s">
        <v>444</v>
      </c>
      <c r="C34" s="192">
        <v>3</v>
      </c>
    </row>
    <row r="35" spans="1:3" s="137" customFormat="1" ht="15.75" customHeight="1" x14ac:dyDescent="0.25">
      <c r="A35" s="190">
        <v>27</v>
      </c>
      <c r="B35" s="198" t="s">
        <v>486</v>
      </c>
      <c r="C35" s="192">
        <v>3</v>
      </c>
    </row>
    <row r="36" spans="1:3" s="137" customFormat="1" ht="15" customHeight="1" x14ac:dyDescent="0.25">
      <c r="A36" s="190">
        <v>28</v>
      </c>
      <c r="B36" s="198" t="s">
        <v>112</v>
      </c>
      <c r="C36" s="192">
        <v>2</v>
      </c>
    </row>
    <row r="37" spans="1:3" s="137" customFormat="1" ht="14.25" customHeight="1" x14ac:dyDescent="0.25">
      <c r="A37" s="190">
        <v>29</v>
      </c>
      <c r="B37" s="198" t="s">
        <v>200</v>
      </c>
      <c r="C37" s="192">
        <v>2</v>
      </c>
    </row>
    <row r="38" spans="1:3" s="137" customFormat="1" ht="16.5" customHeight="1" x14ac:dyDescent="0.25">
      <c r="A38" s="190">
        <v>30</v>
      </c>
      <c r="B38" s="198" t="s">
        <v>117</v>
      </c>
      <c r="C38" s="192">
        <v>2</v>
      </c>
    </row>
    <row r="39" spans="1:3" s="137" customFormat="1" ht="15.75" customHeight="1" x14ac:dyDescent="0.25">
      <c r="A39" s="190">
        <v>31</v>
      </c>
      <c r="B39" s="198" t="s">
        <v>181</v>
      </c>
      <c r="C39" s="192">
        <v>2</v>
      </c>
    </row>
    <row r="40" spans="1:3" s="137" customFormat="1" ht="15" customHeight="1" x14ac:dyDescent="0.25">
      <c r="A40" s="190">
        <v>32</v>
      </c>
      <c r="B40" s="198" t="s">
        <v>141</v>
      </c>
      <c r="C40" s="192">
        <v>2</v>
      </c>
    </row>
    <row r="41" spans="1:3" s="137" customFormat="1" ht="14.25" customHeight="1" x14ac:dyDescent="0.25">
      <c r="A41" s="190">
        <v>33</v>
      </c>
      <c r="B41" s="198" t="s">
        <v>137</v>
      </c>
      <c r="C41" s="192">
        <v>2</v>
      </c>
    </row>
    <row r="42" spans="1:3" s="137" customFormat="1" ht="14.25" customHeight="1" x14ac:dyDescent="0.25">
      <c r="A42" s="190">
        <v>34</v>
      </c>
      <c r="B42" s="198" t="s">
        <v>119</v>
      </c>
      <c r="C42" s="192">
        <v>2</v>
      </c>
    </row>
    <row r="43" spans="1:3" s="137" customFormat="1" ht="17.25" customHeight="1" x14ac:dyDescent="0.25">
      <c r="A43" s="190">
        <v>35</v>
      </c>
      <c r="B43" s="198" t="s">
        <v>387</v>
      </c>
      <c r="C43" s="192">
        <v>2</v>
      </c>
    </row>
    <row r="44" spans="1:3" s="137" customFormat="1" ht="15.75" customHeight="1" x14ac:dyDescent="0.25">
      <c r="A44" s="190">
        <v>36</v>
      </c>
      <c r="B44" s="198" t="s">
        <v>189</v>
      </c>
      <c r="C44" s="192">
        <v>2</v>
      </c>
    </row>
    <row r="45" spans="1:3" s="137" customFormat="1" ht="17.25" customHeight="1" x14ac:dyDescent="0.25">
      <c r="A45" s="190">
        <v>37</v>
      </c>
      <c r="B45" s="198" t="s">
        <v>184</v>
      </c>
      <c r="C45" s="192">
        <v>2</v>
      </c>
    </row>
    <row r="46" spans="1:3" s="137" customFormat="1" ht="18.75" customHeight="1" x14ac:dyDescent="0.25">
      <c r="A46" s="190">
        <v>38</v>
      </c>
      <c r="B46" s="198" t="s">
        <v>152</v>
      </c>
      <c r="C46" s="192">
        <v>2</v>
      </c>
    </row>
    <row r="47" spans="1:3" s="137" customFormat="1" ht="18" customHeight="1" x14ac:dyDescent="0.25">
      <c r="A47" s="190">
        <v>39</v>
      </c>
      <c r="B47" s="198" t="s">
        <v>105</v>
      </c>
      <c r="C47" s="192">
        <v>2</v>
      </c>
    </row>
    <row r="48" spans="1:3" s="137" customFormat="1" ht="16.5" customHeight="1" x14ac:dyDescent="0.25">
      <c r="A48" s="190">
        <v>40</v>
      </c>
      <c r="B48" s="198" t="s">
        <v>477</v>
      </c>
      <c r="C48" s="192">
        <v>2</v>
      </c>
    </row>
    <row r="49" spans="1:3" s="137" customFormat="1" ht="14.25" customHeight="1" x14ac:dyDescent="0.25">
      <c r="A49" s="190">
        <v>41</v>
      </c>
      <c r="B49" s="198" t="s">
        <v>144</v>
      </c>
      <c r="C49" s="192">
        <v>2</v>
      </c>
    </row>
    <row r="50" spans="1:3" s="137" customFormat="1" ht="16.5" customHeight="1" x14ac:dyDescent="0.25">
      <c r="A50" s="190">
        <v>42</v>
      </c>
      <c r="B50" s="198" t="s">
        <v>164</v>
      </c>
      <c r="C50" s="192">
        <v>2</v>
      </c>
    </row>
    <row r="51" spans="1:3" s="137" customFormat="1" ht="16.5" customHeight="1" x14ac:dyDescent="0.25">
      <c r="A51" s="190">
        <v>43</v>
      </c>
      <c r="B51" s="198" t="s">
        <v>443</v>
      </c>
      <c r="C51" s="192">
        <v>2</v>
      </c>
    </row>
    <row r="52" spans="1:3" s="137" customFormat="1" ht="18.75" customHeight="1" x14ac:dyDescent="0.25">
      <c r="A52" s="190">
        <v>44</v>
      </c>
      <c r="B52" s="198" t="s">
        <v>420</v>
      </c>
      <c r="C52" s="192">
        <v>2</v>
      </c>
    </row>
    <row r="53" spans="1:3" s="137" customFormat="1" ht="17.25" customHeight="1" x14ac:dyDescent="0.25">
      <c r="A53" s="190">
        <v>45</v>
      </c>
      <c r="B53" s="198" t="s">
        <v>494</v>
      </c>
      <c r="C53" s="192">
        <v>2</v>
      </c>
    </row>
    <row r="54" spans="1:3" s="137" customFormat="1" x14ac:dyDescent="0.25">
      <c r="A54" s="190">
        <v>46</v>
      </c>
      <c r="B54" s="198" t="s">
        <v>563</v>
      </c>
      <c r="C54" s="192">
        <v>2</v>
      </c>
    </row>
    <row r="55" spans="1:3" s="137" customFormat="1" ht="21.75" customHeight="1" x14ac:dyDescent="0.25">
      <c r="A55" s="190">
        <v>47</v>
      </c>
      <c r="B55" s="198" t="s">
        <v>251</v>
      </c>
      <c r="C55" s="192">
        <v>1</v>
      </c>
    </row>
    <row r="56" spans="1:3" s="137" customFormat="1" ht="20.45" customHeight="1" x14ac:dyDescent="0.25">
      <c r="A56" s="190">
        <v>48</v>
      </c>
      <c r="B56" s="198" t="s">
        <v>108</v>
      </c>
      <c r="C56" s="192">
        <v>1</v>
      </c>
    </row>
    <row r="57" spans="1:3" s="137" customFormat="1" ht="16.5" customHeight="1" x14ac:dyDescent="0.25">
      <c r="A57" s="190">
        <v>49</v>
      </c>
      <c r="B57" s="198" t="s">
        <v>114</v>
      </c>
      <c r="C57" s="192">
        <v>1</v>
      </c>
    </row>
    <row r="58" spans="1:3" s="137" customFormat="1" ht="13.5" customHeight="1" x14ac:dyDescent="0.25">
      <c r="A58" s="190">
        <v>50</v>
      </c>
      <c r="B58" s="198" t="s">
        <v>120</v>
      </c>
      <c r="C58" s="192">
        <v>1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C23" sqref="C23"/>
    </sheetView>
  </sheetViews>
  <sheetFormatPr defaultRowHeight="18.75" x14ac:dyDescent="0.3"/>
  <cols>
    <col min="1" max="1" width="1.28515625" style="70" hidden="1" customWidth="1"/>
    <col min="2" max="2" width="83.7109375" style="70" customWidth="1"/>
    <col min="3" max="3" width="15.140625" style="70" customWidth="1"/>
    <col min="4" max="4" width="15.7109375" style="70" customWidth="1"/>
    <col min="5" max="5" width="10.42578125" style="70" customWidth="1"/>
    <col min="6" max="6" width="11" style="70" customWidth="1"/>
    <col min="7" max="7" width="9.140625" style="70"/>
    <col min="8" max="10" width="9.140625" style="70" customWidth="1"/>
    <col min="11" max="256" width="9.140625" style="70"/>
    <col min="257" max="257" width="0" style="70" hidden="1" customWidth="1"/>
    <col min="258" max="258" width="83.7109375" style="70" customWidth="1"/>
    <col min="259" max="259" width="11.28515625" style="70" customWidth="1"/>
    <col min="260" max="260" width="11" style="70" customWidth="1"/>
    <col min="261" max="261" width="10.42578125" style="70" customWidth="1"/>
    <col min="262" max="262" width="11" style="70" customWidth="1"/>
    <col min="263" max="263" width="9.140625" style="70"/>
    <col min="264" max="266" width="9.140625" style="70" customWidth="1"/>
    <col min="267" max="512" width="9.140625" style="70"/>
    <col min="513" max="513" width="0" style="70" hidden="1" customWidth="1"/>
    <col min="514" max="514" width="83.7109375" style="70" customWidth="1"/>
    <col min="515" max="515" width="11.28515625" style="70" customWidth="1"/>
    <col min="516" max="516" width="11" style="70" customWidth="1"/>
    <col min="517" max="517" width="10.42578125" style="70" customWidth="1"/>
    <col min="518" max="518" width="11" style="70" customWidth="1"/>
    <col min="519" max="519" width="9.140625" style="70"/>
    <col min="520" max="522" width="9.140625" style="70" customWidth="1"/>
    <col min="523" max="768" width="9.140625" style="70"/>
    <col min="769" max="769" width="0" style="70" hidden="1" customWidth="1"/>
    <col min="770" max="770" width="83.7109375" style="70" customWidth="1"/>
    <col min="771" max="771" width="11.28515625" style="70" customWidth="1"/>
    <col min="772" max="772" width="11" style="70" customWidth="1"/>
    <col min="773" max="773" width="10.42578125" style="70" customWidth="1"/>
    <col min="774" max="774" width="11" style="70" customWidth="1"/>
    <col min="775" max="775" width="9.140625" style="70"/>
    <col min="776" max="778" width="9.140625" style="70" customWidth="1"/>
    <col min="779" max="1024" width="9.140625" style="70"/>
    <col min="1025" max="1025" width="0" style="70" hidden="1" customWidth="1"/>
    <col min="1026" max="1026" width="83.7109375" style="70" customWidth="1"/>
    <col min="1027" max="1027" width="11.28515625" style="70" customWidth="1"/>
    <col min="1028" max="1028" width="11" style="70" customWidth="1"/>
    <col min="1029" max="1029" width="10.42578125" style="70" customWidth="1"/>
    <col min="1030" max="1030" width="11" style="70" customWidth="1"/>
    <col min="1031" max="1031" width="9.140625" style="70"/>
    <col min="1032" max="1034" width="9.140625" style="70" customWidth="1"/>
    <col min="1035" max="1280" width="9.140625" style="70"/>
    <col min="1281" max="1281" width="0" style="70" hidden="1" customWidth="1"/>
    <col min="1282" max="1282" width="83.7109375" style="70" customWidth="1"/>
    <col min="1283" max="1283" width="11.28515625" style="70" customWidth="1"/>
    <col min="1284" max="1284" width="11" style="70" customWidth="1"/>
    <col min="1285" max="1285" width="10.42578125" style="70" customWidth="1"/>
    <col min="1286" max="1286" width="11" style="70" customWidth="1"/>
    <col min="1287" max="1287" width="9.140625" style="70"/>
    <col min="1288" max="1290" width="9.140625" style="70" customWidth="1"/>
    <col min="1291" max="1536" width="9.140625" style="70"/>
    <col min="1537" max="1537" width="0" style="70" hidden="1" customWidth="1"/>
    <col min="1538" max="1538" width="83.7109375" style="70" customWidth="1"/>
    <col min="1539" max="1539" width="11.28515625" style="70" customWidth="1"/>
    <col min="1540" max="1540" width="11" style="70" customWidth="1"/>
    <col min="1541" max="1541" width="10.42578125" style="70" customWidth="1"/>
    <col min="1542" max="1542" width="11" style="70" customWidth="1"/>
    <col min="1543" max="1543" width="9.140625" style="70"/>
    <col min="1544" max="1546" width="9.140625" style="70" customWidth="1"/>
    <col min="1547" max="1792" width="9.140625" style="70"/>
    <col min="1793" max="1793" width="0" style="70" hidden="1" customWidth="1"/>
    <col min="1794" max="1794" width="83.7109375" style="70" customWidth="1"/>
    <col min="1795" max="1795" width="11.28515625" style="70" customWidth="1"/>
    <col min="1796" max="1796" width="11" style="70" customWidth="1"/>
    <col min="1797" max="1797" width="10.42578125" style="70" customWidth="1"/>
    <col min="1798" max="1798" width="11" style="70" customWidth="1"/>
    <col min="1799" max="1799" width="9.140625" style="70"/>
    <col min="1800" max="1802" width="9.140625" style="70" customWidth="1"/>
    <col min="1803" max="2048" width="9.140625" style="70"/>
    <col min="2049" max="2049" width="0" style="70" hidden="1" customWidth="1"/>
    <col min="2050" max="2050" width="83.7109375" style="70" customWidth="1"/>
    <col min="2051" max="2051" width="11.28515625" style="70" customWidth="1"/>
    <col min="2052" max="2052" width="11" style="70" customWidth="1"/>
    <col min="2053" max="2053" width="10.42578125" style="70" customWidth="1"/>
    <col min="2054" max="2054" width="11" style="70" customWidth="1"/>
    <col min="2055" max="2055" width="9.140625" style="70"/>
    <col min="2056" max="2058" width="9.140625" style="70" customWidth="1"/>
    <col min="2059" max="2304" width="9.140625" style="70"/>
    <col min="2305" max="2305" width="0" style="70" hidden="1" customWidth="1"/>
    <col min="2306" max="2306" width="83.7109375" style="70" customWidth="1"/>
    <col min="2307" max="2307" width="11.28515625" style="70" customWidth="1"/>
    <col min="2308" max="2308" width="11" style="70" customWidth="1"/>
    <col min="2309" max="2309" width="10.42578125" style="70" customWidth="1"/>
    <col min="2310" max="2310" width="11" style="70" customWidth="1"/>
    <col min="2311" max="2311" width="9.140625" style="70"/>
    <col min="2312" max="2314" width="9.140625" style="70" customWidth="1"/>
    <col min="2315" max="2560" width="9.140625" style="70"/>
    <col min="2561" max="2561" width="0" style="70" hidden="1" customWidth="1"/>
    <col min="2562" max="2562" width="83.7109375" style="70" customWidth="1"/>
    <col min="2563" max="2563" width="11.28515625" style="70" customWidth="1"/>
    <col min="2564" max="2564" width="11" style="70" customWidth="1"/>
    <col min="2565" max="2565" width="10.42578125" style="70" customWidth="1"/>
    <col min="2566" max="2566" width="11" style="70" customWidth="1"/>
    <col min="2567" max="2567" width="9.140625" style="70"/>
    <col min="2568" max="2570" width="9.140625" style="70" customWidth="1"/>
    <col min="2571" max="2816" width="9.140625" style="70"/>
    <col min="2817" max="2817" width="0" style="70" hidden="1" customWidth="1"/>
    <col min="2818" max="2818" width="83.7109375" style="70" customWidth="1"/>
    <col min="2819" max="2819" width="11.28515625" style="70" customWidth="1"/>
    <col min="2820" max="2820" width="11" style="70" customWidth="1"/>
    <col min="2821" max="2821" width="10.42578125" style="70" customWidth="1"/>
    <col min="2822" max="2822" width="11" style="70" customWidth="1"/>
    <col min="2823" max="2823" width="9.140625" style="70"/>
    <col min="2824" max="2826" width="9.140625" style="70" customWidth="1"/>
    <col min="2827" max="3072" width="9.140625" style="70"/>
    <col min="3073" max="3073" width="0" style="70" hidden="1" customWidth="1"/>
    <col min="3074" max="3074" width="83.7109375" style="70" customWidth="1"/>
    <col min="3075" max="3075" width="11.28515625" style="70" customWidth="1"/>
    <col min="3076" max="3076" width="11" style="70" customWidth="1"/>
    <col min="3077" max="3077" width="10.42578125" style="70" customWidth="1"/>
    <col min="3078" max="3078" width="11" style="70" customWidth="1"/>
    <col min="3079" max="3079" width="9.140625" style="70"/>
    <col min="3080" max="3082" width="9.140625" style="70" customWidth="1"/>
    <col min="3083" max="3328" width="9.140625" style="70"/>
    <col min="3329" max="3329" width="0" style="70" hidden="1" customWidth="1"/>
    <col min="3330" max="3330" width="83.7109375" style="70" customWidth="1"/>
    <col min="3331" max="3331" width="11.28515625" style="70" customWidth="1"/>
    <col min="3332" max="3332" width="11" style="70" customWidth="1"/>
    <col min="3333" max="3333" width="10.42578125" style="70" customWidth="1"/>
    <col min="3334" max="3334" width="11" style="70" customWidth="1"/>
    <col min="3335" max="3335" width="9.140625" style="70"/>
    <col min="3336" max="3338" width="9.140625" style="70" customWidth="1"/>
    <col min="3339" max="3584" width="9.140625" style="70"/>
    <col min="3585" max="3585" width="0" style="70" hidden="1" customWidth="1"/>
    <col min="3586" max="3586" width="83.7109375" style="70" customWidth="1"/>
    <col min="3587" max="3587" width="11.28515625" style="70" customWidth="1"/>
    <col min="3588" max="3588" width="11" style="70" customWidth="1"/>
    <col min="3589" max="3589" width="10.42578125" style="70" customWidth="1"/>
    <col min="3590" max="3590" width="11" style="70" customWidth="1"/>
    <col min="3591" max="3591" width="9.140625" style="70"/>
    <col min="3592" max="3594" width="9.140625" style="70" customWidth="1"/>
    <col min="3595" max="3840" width="9.140625" style="70"/>
    <col min="3841" max="3841" width="0" style="70" hidden="1" customWidth="1"/>
    <col min="3842" max="3842" width="83.7109375" style="70" customWidth="1"/>
    <col min="3843" max="3843" width="11.28515625" style="70" customWidth="1"/>
    <col min="3844" max="3844" width="11" style="70" customWidth="1"/>
    <col min="3845" max="3845" width="10.42578125" style="70" customWidth="1"/>
    <col min="3846" max="3846" width="11" style="70" customWidth="1"/>
    <col min="3847" max="3847" width="9.140625" style="70"/>
    <col min="3848" max="3850" width="9.140625" style="70" customWidth="1"/>
    <col min="3851" max="4096" width="9.140625" style="70"/>
    <col min="4097" max="4097" width="0" style="70" hidden="1" customWidth="1"/>
    <col min="4098" max="4098" width="83.7109375" style="70" customWidth="1"/>
    <col min="4099" max="4099" width="11.28515625" style="70" customWidth="1"/>
    <col min="4100" max="4100" width="11" style="70" customWidth="1"/>
    <col min="4101" max="4101" width="10.42578125" style="70" customWidth="1"/>
    <col min="4102" max="4102" width="11" style="70" customWidth="1"/>
    <col min="4103" max="4103" width="9.140625" style="70"/>
    <col min="4104" max="4106" width="9.140625" style="70" customWidth="1"/>
    <col min="4107" max="4352" width="9.140625" style="70"/>
    <col min="4353" max="4353" width="0" style="70" hidden="1" customWidth="1"/>
    <col min="4354" max="4354" width="83.7109375" style="70" customWidth="1"/>
    <col min="4355" max="4355" width="11.28515625" style="70" customWidth="1"/>
    <col min="4356" max="4356" width="11" style="70" customWidth="1"/>
    <col min="4357" max="4357" width="10.42578125" style="70" customWidth="1"/>
    <col min="4358" max="4358" width="11" style="70" customWidth="1"/>
    <col min="4359" max="4359" width="9.140625" style="70"/>
    <col min="4360" max="4362" width="9.140625" style="70" customWidth="1"/>
    <col min="4363" max="4608" width="9.140625" style="70"/>
    <col min="4609" max="4609" width="0" style="70" hidden="1" customWidth="1"/>
    <col min="4610" max="4610" width="83.7109375" style="70" customWidth="1"/>
    <col min="4611" max="4611" width="11.28515625" style="70" customWidth="1"/>
    <col min="4612" max="4612" width="11" style="70" customWidth="1"/>
    <col min="4613" max="4613" width="10.42578125" style="70" customWidth="1"/>
    <col min="4614" max="4614" width="11" style="70" customWidth="1"/>
    <col min="4615" max="4615" width="9.140625" style="70"/>
    <col min="4616" max="4618" width="9.140625" style="70" customWidth="1"/>
    <col min="4619" max="4864" width="9.140625" style="70"/>
    <col min="4865" max="4865" width="0" style="70" hidden="1" customWidth="1"/>
    <col min="4866" max="4866" width="83.7109375" style="70" customWidth="1"/>
    <col min="4867" max="4867" width="11.28515625" style="70" customWidth="1"/>
    <col min="4868" max="4868" width="11" style="70" customWidth="1"/>
    <col min="4869" max="4869" width="10.42578125" style="70" customWidth="1"/>
    <col min="4870" max="4870" width="11" style="70" customWidth="1"/>
    <col min="4871" max="4871" width="9.140625" style="70"/>
    <col min="4872" max="4874" width="9.140625" style="70" customWidth="1"/>
    <col min="4875" max="5120" width="9.140625" style="70"/>
    <col min="5121" max="5121" width="0" style="70" hidden="1" customWidth="1"/>
    <col min="5122" max="5122" width="83.7109375" style="70" customWidth="1"/>
    <col min="5123" max="5123" width="11.28515625" style="70" customWidth="1"/>
    <col min="5124" max="5124" width="11" style="70" customWidth="1"/>
    <col min="5125" max="5125" width="10.42578125" style="70" customWidth="1"/>
    <col min="5126" max="5126" width="11" style="70" customWidth="1"/>
    <col min="5127" max="5127" width="9.140625" style="70"/>
    <col min="5128" max="5130" width="9.140625" style="70" customWidth="1"/>
    <col min="5131" max="5376" width="9.140625" style="70"/>
    <col min="5377" max="5377" width="0" style="70" hidden="1" customWidth="1"/>
    <col min="5378" max="5378" width="83.7109375" style="70" customWidth="1"/>
    <col min="5379" max="5379" width="11.28515625" style="70" customWidth="1"/>
    <col min="5380" max="5380" width="11" style="70" customWidth="1"/>
    <col min="5381" max="5381" width="10.42578125" style="70" customWidth="1"/>
    <col min="5382" max="5382" width="11" style="70" customWidth="1"/>
    <col min="5383" max="5383" width="9.140625" style="70"/>
    <col min="5384" max="5386" width="9.140625" style="70" customWidth="1"/>
    <col min="5387" max="5632" width="9.140625" style="70"/>
    <col min="5633" max="5633" width="0" style="70" hidden="1" customWidth="1"/>
    <col min="5634" max="5634" width="83.7109375" style="70" customWidth="1"/>
    <col min="5635" max="5635" width="11.28515625" style="70" customWidth="1"/>
    <col min="5636" max="5636" width="11" style="70" customWidth="1"/>
    <col min="5637" max="5637" width="10.42578125" style="70" customWidth="1"/>
    <col min="5638" max="5638" width="11" style="70" customWidth="1"/>
    <col min="5639" max="5639" width="9.140625" style="70"/>
    <col min="5640" max="5642" width="9.140625" style="70" customWidth="1"/>
    <col min="5643" max="5888" width="9.140625" style="70"/>
    <col min="5889" max="5889" width="0" style="70" hidden="1" customWidth="1"/>
    <col min="5890" max="5890" width="83.7109375" style="70" customWidth="1"/>
    <col min="5891" max="5891" width="11.28515625" style="70" customWidth="1"/>
    <col min="5892" max="5892" width="11" style="70" customWidth="1"/>
    <col min="5893" max="5893" width="10.42578125" style="70" customWidth="1"/>
    <col min="5894" max="5894" width="11" style="70" customWidth="1"/>
    <col min="5895" max="5895" width="9.140625" style="70"/>
    <col min="5896" max="5898" width="9.140625" style="70" customWidth="1"/>
    <col min="5899" max="6144" width="9.140625" style="70"/>
    <col min="6145" max="6145" width="0" style="70" hidden="1" customWidth="1"/>
    <col min="6146" max="6146" width="83.7109375" style="70" customWidth="1"/>
    <col min="6147" max="6147" width="11.28515625" style="70" customWidth="1"/>
    <col min="6148" max="6148" width="11" style="70" customWidth="1"/>
    <col min="6149" max="6149" width="10.42578125" style="70" customWidth="1"/>
    <col min="6150" max="6150" width="11" style="70" customWidth="1"/>
    <col min="6151" max="6151" width="9.140625" style="70"/>
    <col min="6152" max="6154" width="9.140625" style="70" customWidth="1"/>
    <col min="6155" max="6400" width="9.140625" style="70"/>
    <col min="6401" max="6401" width="0" style="70" hidden="1" customWidth="1"/>
    <col min="6402" max="6402" width="83.7109375" style="70" customWidth="1"/>
    <col min="6403" max="6403" width="11.28515625" style="70" customWidth="1"/>
    <col min="6404" max="6404" width="11" style="70" customWidth="1"/>
    <col min="6405" max="6405" width="10.42578125" style="70" customWidth="1"/>
    <col min="6406" max="6406" width="11" style="70" customWidth="1"/>
    <col min="6407" max="6407" width="9.140625" style="70"/>
    <col min="6408" max="6410" width="9.140625" style="70" customWidth="1"/>
    <col min="6411" max="6656" width="9.140625" style="70"/>
    <col min="6657" max="6657" width="0" style="70" hidden="1" customWidth="1"/>
    <col min="6658" max="6658" width="83.7109375" style="70" customWidth="1"/>
    <col min="6659" max="6659" width="11.28515625" style="70" customWidth="1"/>
    <col min="6660" max="6660" width="11" style="70" customWidth="1"/>
    <col min="6661" max="6661" width="10.42578125" style="70" customWidth="1"/>
    <col min="6662" max="6662" width="11" style="70" customWidth="1"/>
    <col min="6663" max="6663" width="9.140625" style="70"/>
    <col min="6664" max="6666" width="9.140625" style="70" customWidth="1"/>
    <col min="6667" max="6912" width="9.140625" style="70"/>
    <col min="6913" max="6913" width="0" style="70" hidden="1" customWidth="1"/>
    <col min="6914" max="6914" width="83.7109375" style="70" customWidth="1"/>
    <col min="6915" max="6915" width="11.28515625" style="70" customWidth="1"/>
    <col min="6916" max="6916" width="11" style="70" customWidth="1"/>
    <col min="6917" max="6917" width="10.42578125" style="70" customWidth="1"/>
    <col min="6918" max="6918" width="11" style="70" customWidth="1"/>
    <col min="6919" max="6919" width="9.140625" style="70"/>
    <col min="6920" max="6922" width="9.140625" style="70" customWidth="1"/>
    <col min="6923" max="7168" width="9.140625" style="70"/>
    <col min="7169" max="7169" width="0" style="70" hidden="1" customWidth="1"/>
    <col min="7170" max="7170" width="83.7109375" style="70" customWidth="1"/>
    <col min="7171" max="7171" width="11.28515625" style="70" customWidth="1"/>
    <col min="7172" max="7172" width="11" style="70" customWidth="1"/>
    <col min="7173" max="7173" width="10.42578125" style="70" customWidth="1"/>
    <col min="7174" max="7174" width="11" style="70" customWidth="1"/>
    <col min="7175" max="7175" width="9.140625" style="70"/>
    <col min="7176" max="7178" width="9.140625" style="70" customWidth="1"/>
    <col min="7179" max="7424" width="9.140625" style="70"/>
    <col min="7425" max="7425" width="0" style="70" hidden="1" customWidth="1"/>
    <col min="7426" max="7426" width="83.7109375" style="70" customWidth="1"/>
    <col min="7427" max="7427" width="11.28515625" style="70" customWidth="1"/>
    <col min="7428" max="7428" width="11" style="70" customWidth="1"/>
    <col min="7429" max="7429" width="10.42578125" style="70" customWidth="1"/>
    <col min="7430" max="7430" width="11" style="70" customWidth="1"/>
    <col min="7431" max="7431" width="9.140625" style="70"/>
    <col min="7432" max="7434" width="9.140625" style="70" customWidth="1"/>
    <col min="7435" max="7680" width="9.140625" style="70"/>
    <col min="7681" max="7681" width="0" style="70" hidden="1" customWidth="1"/>
    <col min="7682" max="7682" width="83.7109375" style="70" customWidth="1"/>
    <col min="7683" max="7683" width="11.28515625" style="70" customWidth="1"/>
    <col min="7684" max="7684" width="11" style="70" customWidth="1"/>
    <col min="7685" max="7685" width="10.42578125" style="70" customWidth="1"/>
    <col min="7686" max="7686" width="11" style="70" customWidth="1"/>
    <col min="7687" max="7687" width="9.140625" style="70"/>
    <col min="7688" max="7690" width="9.140625" style="70" customWidth="1"/>
    <col min="7691" max="7936" width="9.140625" style="70"/>
    <col min="7937" max="7937" width="0" style="70" hidden="1" customWidth="1"/>
    <col min="7938" max="7938" width="83.7109375" style="70" customWidth="1"/>
    <col min="7939" max="7939" width="11.28515625" style="70" customWidth="1"/>
    <col min="7940" max="7940" width="11" style="70" customWidth="1"/>
    <col min="7941" max="7941" width="10.42578125" style="70" customWidth="1"/>
    <col min="7942" max="7942" width="11" style="70" customWidth="1"/>
    <col min="7943" max="7943" width="9.140625" style="70"/>
    <col min="7944" max="7946" width="9.140625" style="70" customWidth="1"/>
    <col min="7947" max="8192" width="9.140625" style="70"/>
    <col min="8193" max="8193" width="0" style="70" hidden="1" customWidth="1"/>
    <col min="8194" max="8194" width="83.7109375" style="70" customWidth="1"/>
    <col min="8195" max="8195" width="11.28515625" style="70" customWidth="1"/>
    <col min="8196" max="8196" width="11" style="70" customWidth="1"/>
    <col min="8197" max="8197" width="10.42578125" style="70" customWidth="1"/>
    <col min="8198" max="8198" width="11" style="70" customWidth="1"/>
    <col min="8199" max="8199" width="9.140625" style="70"/>
    <col min="8200" max="8202" width="9.140625" style="70" customWidth="1"/>
    <col min="8203" max="8448" width="9.140625" style="70"/>
    <col min="8449" max="8449" width="0" style="70" hidden="1" customWidth="1"/>
    <col min="8450" max="8450" width="83.7109375" style="70" customWidth="1"/>
    <col min="8451" max="8451" width="11.28515625" style="70" customWidth="1"/>
    <col min="8452" max="8452" width="11" style="70" customWidth="1"/>
    <col min="8453" max="8453" width="10.42578125" style="70" customWidth="1"/>
    <col min="8454" max="8454" width="11" style="70" customWidth="1"/>
    <col min="8455" max="8455" width="9.140625" style="70"/>
    <col min="8456" max="8458" width="9.140625" style="70" customWidth="1"/>
    <col min="8459" max="8704" width="9.140625" style="70"/>
    <col min="8705" max="8705" width="0" style="70" hidden="1" customWidth="1"/>
    <col min="8706" max="8706" width="83.7109375" style="70" customWidth="1"/>
    <col min="8707" max="8707" width="11.28515625" style="70" customWidth="1"/>
    <col min="8708" max="8708" width="11" style="70" customWidth="1"/>
    <col min="8709" max="8709" width="10.42578125" style="70" customWidth="1"/>
    <col min="8710" max="8710" width="11" style="70" customWidth="1"/>
    <col min="8711" max="8711" width="9.140625" style="70"/>
    <col min="8712" max="8714" width="9.140625" style="70" customWidth="1"/>
    <col min="8715" max="8960" width="9.140625" style="70"/>
    <col min="8961" max="8961" width="0" style="70" hidden="1" customWidth="1"/>
    <col min="8962" max="8962" width="83.7109375" style="70" customWidth="1"/>
    <col min="8963" max="8963" width="11.28515625" style="70" customWidth="1"/>
    <col min="8964" max="8964" width="11" style="70" customWidth="1"/>
    <col min="8965" max="8965" width="10.42578125" style="70" customWidth="1"/>
    <col min="8966" max="8966" width="11" style="70" customWidth="1"/>
    <col min="8967" max="8967" width="9.140625" style="70"/>
    <col min="8968" max="8970" width="9.140625" style="70" customWidth="1"/>
    <col min="8971" max="9216" width="9.140625" style="70"/>
    <col min="9217" max="9217" width="0" style="70" hidden="1" customWidth="1"/>
    <col min="9218" max="9218" width="83.7109375" style="70" customWidth="1"/>
    <col min="9219" max="9219" width="11.28515625" style="70" customWidth="1"/>
    <col min="9220" max="9220" width="11" style="70" customWidth="1"/>
    <col min="9221" max="9221" width="10.42578125" style="70" customWidth="1"/>
    <col min="9222" max="9222" width="11" style="70" customWidth="1"/>
    <col min="9223" max="9223" width="9.140625" style="70"/>
    <col min="9224" max="9226" width="9.140625" style="70" customWidth="1"/>
    <col min="9227" max="9472" width="9.140625" style="70"/>
    <col min="9473" max="9473" width="0" style="70" hidden="1" customWidth="1"/>
    <col min="9474" max="9474" width="83.7109375" style="70" customWidth="1"/>
    <col min="9475" max="9475" width="11.28515625" style="70" customWidth="1"/>
    <col min="9476" max="9476" width="11" style="70" customWidth="1"/>
    <col min="9477" max="9477" width="10.42578125" style="70" customWidth="1"/>
    <col min="9478" max="9478" width="11" style="70" customWidth="1"/>
    <col min="9479" max="9479" width="9.140625" style="70"/>
    <col min="9480" max="9482" width="9.140625" style="70" customWidth="1"/>
    <col min="9483" max="9728" width="9.140625" style="70"/>
    <col min="9729" max="9729" width="0" style="70" hidden="1" customWidth="1"/>
    <col min="9730" max="9730" width="83.7109375" style="70" customWidth="1"/>
    <col min="9731" max="9731" width="11.28515625" style="70" customWidth="1"/>
    <col min="9732" max="9732" width="11" style="70" customWidth="1"/>
    <col min="9733" max="9733" width="10.42578125" style="70" customWidth="1"/>
    <col min="9734" max="9734" width="11" style="70" customWidth="1"/>
    <col min="9735" max="9735" width="9.140625" style="70"/>
    <col min="9736" max="9738" width="9.140625" style="70" customWidth="1"/>
    <col min="9739" max="9984" width="9.140625" style="70"/>
    <col min="9985" max="9985" width="0" style="70" hidden="1" customWidth="1"/>
    <col min="9986" max="9986" width="83.7109375" style="70" customWidth="1"/>
    <col min="9987" max="9987" width="11.28515625" style="70" customWidth="1"/>
    <col min="9988" max="9988" width="11" style="70" customWidth="1"/>
    <col min="9989" max="9989" width="10.42578125" style="70" customWidth="1"/>
    <col min="9990" max="9990" width="11" style="70" customWidth="1"/>
    <col min="9991" max="9991" width="9.140625" style="70"/>
    <col min="9992" max="9994" width="9.140625" style="70" customWidth="1"/>
    <col min="9995" max="10240" width="9.140625" style="70"/>
    <col min="10241" max="10241" width="0" style="70" hidden="1" customWidth="1"/>
    <col min="10242" max="10242" width="83.7109375" style="70" customWidth="1"/>
    <col min="10243" max="10243" width="11.28515625" style="70" customWidth="1"/>
    <col min="10244" max="10244" width="11" style="70" customWidth="1"/>
    <col min="10245" max="10245" width="10.42578125" style="70" customWidth="1"/>
    <col min="10246" max="10246" width="11" style="70" customWidth="1"/>
    <col min="10247" max="10247" width="9.140625" style="70"/>
    <col min="10248" max="10250" width="9.140625" style="70" customWidth="1"/>
    <col min="10251" max="10496" width="9.140625" style="70"/>
    <col min="10497" max="10497" width="0" style="70" hidden="1" customWidth="1"/>
    <col min="10498" max="10498" width="83.7109375" style="70" customWidth="1"/>
    <col min="10499" max="10499" width="11.28515625" style="70" customWidth="1"/>
    <col min="10500" max="10500" width="11" style="70" customWidth="1"/>
    <col min="10501" max="10501" width="10.42578125" style="70" customWidth="1"/>
    <col min="10502" max="10502" width="11" style="70" customWidth="1"/>
    <col min="10503" max="10503" width="9.140625" style="70"/>
    <col min="10504" max="10506" width="9.140625" style="70" customWidth="1"/>
    <col min="10507" max="10752" width="9.140625" style="70"/>
    <col min="10753" max="10753" width="0" style="70" hidden="1" customWidth="1"/>
    <col min="10754" max="10754" width="83.7109375" style="70" customWidth="1"/>
    <col min="10755" max="10755" width="11.28515625" style="70" customWidth="1"/>
    <col min="10756" max="10756" width="11" style="70" customWidth="1"/>
    <col min="10757" max="10757" width="10.42578125" style="70" customWidth="1"/>
    <col min="10758" max="10758" width="11" style="70" customWidth="1"/>
    <col min="10759" max="10759" width="9.140625" style="70"/>
    <col min="10760" max="10762" width="9.140625" style="70" customWidth="1"/>
    <col min="10763" max="11008" width="9.140625" style="70"/>
    <col min="11009" max="11009" width="0" style="70" hidden="1" customWidth="1"/>
    <col min="11010" max="11010" width="83.7109375" style="70" customWidth="1"/>
    <col min="11011" max="11011" width="11.28515625" style="70" customWidth="1"/>
    <col min="11012" max="11012" width="11" style="70" customWidth="1"/>
    <col min="11013" max="11013" width="10.42578125" style="70" customWidth="1"/>
    <col min="11014" max="11014" width="11" style="70" customWidth="1"/>
    <col min="11015" max="11015" width="9.140625" style="70"/>
    <col min="11016" max="11018" width="9.140625" style="70" customWidth="1"/>
    <col min="11019" max="11264" width="9.140625" style="70"/>
    <col min="11265" max="11265" width="0" style="70" hidden="1" customWidth="1"/>
    <col min="11266" max="11266" width="83.7109375" style="70" customWidth="1"/>
    <col min="11267" max="11267" width="11.28515625" style="70" customWidth="1"/>
    <col min="11268" max="11268" width="11" style="70" customWidth="1"/>
    <col min="11269" max="11269" width="10.42578125" style="70" customWidth="1"/>
    <col min="11270" max="11270" width="11" style="70" customWidth="1"/>
    <col min="11271" max="11271" width="9.140625" style="70"/>
    <col min="11272" max="11274" width="9.140625" style="70" customWidth="1"/>
    <col min="11275" max="11520" width="9.140625" style="70"/>
    <col min="11521" max="11521" width="0" style="70" hidden="1" customWidth="1"/>
    <col min="11522" max="11522" width="83.7109375" style="70" customWidth="1"/>
    <col min="11523" max="11523" width="11.28515625" style="70" customWidth="1"/>
    <col min="11524" max="11524" width="11" style="70" customWidth="1"/>
    <col min="11525" max="11525" width="10.42578125" style="70" customWidth="1"/>
    <col min="11526" max="11526" width="11" style="70" customWidth="1"/>
    <col min="11527" max="11527" width="9.140625" style="70"/>
    <col min="11528" max="11530" width="9.140625" style="70" customWidth="1"/>
    <col min="11531" max="11776" width="9.140625" style="70"/>
    <col min="11777" max="11777" width="0" style="70" hidden="1" customWidth="1"/>
    <col min="11778" max="11778" width="83.7109375" style="70" customWidth="1"/>
    <col min="11779" max="11779" width="11.28515625" style="70" customWidth="1"/>
    <col min="11780" max="11780" width="11" style="70" customWidth="1"/>
    <col min="11781" max="11781" width="10.42578125" style="70" customWidth="1"/>
    <col min="11782" max="11782" width="11" style="70" customWidth="1"/>
    <col min="11783" max="11783" width="9.140625" style="70"/>
    <col min="11784" max="11786" width="9.140625" style="70" customWidth="1"/>
    <col min="11787" max="12032" width="9.140625" style="70"/>
    <col min="12033" max="12033" width="0" style="70" hidden="1" customWidth="1"/>
    <col min="12034" max="12034" width="83.7109375" style="70" customWidth="1"/>
    <col min="12035" max="12035" width="11.28515625" style="70" customWidth="1"/>
    <col min="12036" max="12036" width="11" style="70" customWidth="1"/>
    <col min="12037" max="12037" width="10.42578125" style="70" customWidth="1"/>
    <col min="12038" max="12038" width="11" style="70" customWidth="1"/>
    <col min="12039" max="12039" width="9.140625" style="70"/>
    <col min="12040" max="12042" width="9.140625" style="70" customWidth="1"/>
    <col min="12043" max="12288" width="9.140625" style="70"/>
    <col min="12289" max="12289" width="0" style="70" hidden="1" customWidth="1"/>
    <col min="12290" max="12290" width="83.7109375" style="70" customWidth="1"/>
    <col min="12291" max="12291" width="11.28515625" style="70" customWidth="1"/>
    <col min="12292" max="12292" width="11" style="70" customWidth="1"/>
    <col min="12293" max="12293" width="10.42578125" style="70" customWidth="1"/>
    <col min="12294" max="12294" width="11" style="70" customWidth="1"/>
    <col min="12295" max="12295" width="9.140625" style="70"/>
    <col min="12296" max="12298" width="9.140625" style="70" customWidth="1"/>
    <col min="12299" max="12544" width="9.140625" style="70"/>
    <col min="12545" max="12545" width="0" style="70" hidden="1" customWidth="1"/>
    <col min="12546" max="12546" width="83.7109375" style="70" customWidth="1"/>
    <col min="12547" max="12547" width="11.28515625" style="70" customWidth="1"/>
    <col min="12548" max="12548" width="11" style="70" customWidth="1"/>
    <col min="12549" max="12549" width="10.42578125" style="70" customWidth="1"/>
    <col min="12550" max="12550" width="11" style="70" customWidth="1"/>
    <col min="12551" max="12551" width="9.140625" style="70"/>
    <col min="12552" max="12554" width="9.140625" style="70" customWidth="1"/>
    <col min="12555" max="12800" width="9.140625" style="70"/>
    <col min="12801" max="12801" width="0" style="70" hidden="1" customWidth="1"/>
    <col min="12802" max="12802" width="83.7109375" style="70" customWidth="1"/>
    <col min="12803" max="12803" width="11.28515625" style="70" customWidth="1"/>
    <col min="12804" max="12804" width="11" style="70" customWidth="1"/>
    <col min="12805" max="12805" width="10.42578125" style="70" customWidth="1"/>
    <col min="12806" max="12806" width="11" style="70" customWidth="1"/>
    <col min="12807" max="12807" width="9.140625" style="70"/>
    <col min="12808" max="12810" width="9.140625" style="70" customWidth="1"/>
    <col min="12811" max="13056" width="9.140625" style="70"/>
    <col min="13057" max="13057" width="0" style="70" hidden="1" customWidth="1"/>
    <col min="13058" max="13058" width="83.7109375" style="70" customWidth="1"/>
    <col min="13059" max="13059" width="11.28515625" style="70" customWidth="1"/>
    <col min="13060" max="13060" width="11" style="70" customWidth="1"/>
    <col min="13061" max="13061" width="10.42578125" style="70" customWidth="1"/>
    <col min="13062" max="13062" width="11" style="70" customWidth="1"/>
    <col min="13063" max="13063" width="9.140625" style="70"/>
    <col min="13064" max="13066" width="9.140625" style="70" customWidth="1"/>
    <col min="13067" max="13312" width="9.140625" style="70"/>
    <col min="13313" max="13313" width="0" style="70" hidden="1" customWidth="1"/>
    <col min="13314" max="13314" width="83.7109375" style="70" customWidth="1"/>
    <col min="13315" max="13315" width="11.28515625" style="70" customWidth="1"/>
    <col min="13316" max="13316" width="11" style="70" customWidth="1"/>
    <col min="13317" max="13317" width="10.42578125" style="70" customWidth="1"/>
    <col min="13318" max="13318" width="11" style="70" customWidth="1"/>
    <col min="13319" max="13319" width="9.140625" style="70"/>
    <col min="13320" max="13322" width="9.140625" style="70" customWidth="1"/>
    <col min="13323" max="13568" width="9.140625" style="70"/>
    <col min="13569" max="13569" width="0" style="70" hidden="1" customWidth="1"/>
    <col min="13570" max="13570" width="83.7109375" style="70" customWidth="1"/>
    <col min="13571" max="13571" width="11.28515625" style="70" customWidth="1"/>
    <col min="13572" max="13572" width="11" style="70" customWidth="1"/>
    <col min="13573" max="13573" width="10.42578125" style="70" customWidth="1"/>
    <col min="13574" max="13574" width="11" style="70" customWidth="1"/>
    <col min="13575" max="13575" width="9.140625" style="70"/>
    <col min="13576" max="13578" width="9.140625" style="70" customWidth="1"/>
    <col min="13579" max="13824" width="9.140625" style="70"/>
    <col min="13825" max="13825" width="0" style="70" hidden="1" customWidth="1"/>
    <col min="13826" max="13826" width="83.7109375" style="70" customWidth="1"/>
    <col min="13827" max="13827" width="11.28515625" style="70" customWidth="1"/>
    <col min="13828" max="13828" width="11" style="70" customWidth="1"/>
    <col min="13829" max="13829" width="10.42578125" style="70" customWidth="1"/>
    <col min="13830" max="13830" width="11" style="70" customWidth="1"/>
    <col min="13831" max="13831" width="9.140625" style="70"/>
    <col min="13832" max="13834" width="9.140625" style="70" customWidth="1"/>
    <col min="13835" max="14080" width="9.140625" style="70"/>
    <col min="14081" max="14081" width="0" style="70" hidden="1" customWidth="1"/>
    <col min="14082" max="14082" width="83.7109375" style="70" customWidth="1"/>
    <col min="14083" max="14083" width="11.28515625" style="70" customWidth="1"/>
    <col min="14084" max="14084" width="11" style="70" customWidth="1"/>
    <col min="14085" max="14085" width="10.42578125" style="70" customWidth="1"/>
    <col min="14086" max="14086" width="11" style="70" customWidth="1"/>
    <col min="14087" max="14087" width="9.140625" style="70"/>
    <col min="14088" max="14090" width="9.140625" style="70" customWidth="1"/>
    <col min="14091" max="14336" width="9.140625" style="70"/>
    <col min="14337" max="14337" width="0" style="70" hidden="1" customWidth="1"/>
    <col min="14338" max="14338" width="83.7109375" style="70" customWidth="1"/>
    <col min="14339" max="14339" width="11.28515625" style="70" customWidth="1"/>
    <col min="14340" max="14340" width="11" style="70" customWidth="1"/>
    <col min="14341" max="14341" width="10.42578125" style="70" customWidth="1"/>
    <col min="14342" max="14342" width="11" style="70" customWidth="1"/>
    <col min="14343" max="14343" width="9.140625" style="70"/>
    <col min="14344" max="14346" width="9.140625" style="70" customWidth="1"/>
    <col min="14347" max="14592" width="9.140625" style="70"/>
    <col min="14593" max="14593" width="0" style="70" hidden="1" customWidth="1"/>
    <col min="14594" max="14594" width="83.7109375" style="70" customWidth="1"/>
    <col min="14595" max="14595" width="11.28515625" style="70" customWidth="1"/>
    <col min="14596" max="14596" width="11" style="70" customWidth="1"/>
    <col min="14597" max="14597" width="10.42578125" style="70" customWidth="1"/>
    <col min="14598" max="14598" width="11" style="70" customWidth="1"/>
    <col min="14599" max="14599" width="9.140625" style="70"/>
    <col min="14600" max="14602" width="9.140625" style="70" customWidth="1"/>
    <col min="14603" max="14848" width="9.140625" style="70"/>
    <col min="14849" max="14849" width="0" style="70" hidden="1" customWidth="1"/>
    <col min="14850" max="14850" width="83.7109375" style="70" customWidth="1"/>
    <col min="14851" max="14851" width="11.28515625" style="70" customWidth="1"/>
    <col min="14852" max="14852" width="11" style="70" customWidth="1"/>
    <col min="14853" max="14853" width="10.42578125" style="70" customWidth="1"/>
    <col min="14854" max="14854" width="11" style="70" customWidth="1"/>
    <col min="14855" max="14855" width="9.140625" style="70"/>
    <col min="14856" max="14858" width="9.140625" style="70" customWidth="1"/>
    <col min="14859" max="15104" width="9.140625" style="70"/>
    <col min="15105" max="15105" width="0" style="70" hidden="1" customWidth="1"/>
    <col min="15106" max="15106" width="83.7109375" style="70" customWidth="1"/>
    <col min="15107" max="15107" width="11.28515625" style="70" customWidth="1"/>
    <col min="15108" max="15108" width="11" style="70" customWidth="1"/>
    <col min="15109" max="15109" width="10.42578125" style="70" customWidth="1"/>
    <col min="15110" max="15110" width="11" style="70" customWidth="1"/>
    <col min="15111" max="15111" width="9.140625" style="70"/>
    <col min="15112" max="15114" width="9.140625" style="70" customWidth="1"/>
    <col min="15115" max="15360" width="9.140625" style="70"/>
    <col min="15361" max="15361" width="0" style="70" hidden="1" customWidth="1"/>
    <col min="15362" max="15362" width="83.7109375" style="70" customWidth="1"/>
    <col min="15363" max="15363" width="11.28515625" style="70" customWidth="1"/>
    <col min="15364" max="15364" width="11" style="70" customWidth="1"/>
    <col min="15365" max="15365" width="10.42578125" style="70" customWidth="1"/>
    <col min="15366" max="15366" width="11" style="70" customWidth="1"/>
    <col min="15367" max="15367" width="9.140625" style="70"/>
    <col min="15368" max="15370" width="9.140625" style="70" customWidth="1"/>
    <col min="15371" max="15616" width="9.140625" style="70"/>
    <col min="15617" max="15617" width="0" style="70" hidden="1" customWidth="1"/>
    <col min="15618" max="15618" width="83.7109375" style="70" customWidth="1"/>
    <col min="15619" max="15619" width="11.28515625" style="70" customWidth="1"/>
    <col min="15620" max="15620" width="11" style="70" customWidth="1"/>
    <col min="15621" max="15621" width="10.42578125" style="70" customWidth="1"/>
    <col min="15622" max="15622" width="11" style="70" customWidth="1"/>
    <col min="15623" max="15623" width="9.140625" style="70"/>
    <col min="15624" max="15626" width="9.140625" style="70" customWidth="1"/>
    <col min="15627" max="15872" width="9.140625" style="70"/>
    <col min="15873" max="15873" width="0" style="70" hidden="1" customWidth="1"/>
    <col min="15874" max="15874" width="83.7109375" style="70" customWidth="1"/>
    <col min="15875" max="15875" width="11.28515625" style="70" customWidth="1"/>
    <col min="15876" max="15876" width="11" style="70" customWidth="1"/>
    <col min="15877" max="15877" width="10.42578125" style="70" customWidth="1"/>
    <col min="15878" max="15878" width="11" style="70" customWidth="1"/>
    <col min="15879" max="15879" width="9.140625" style="70"/>
    <col min="15880" max="15882" width="9.140625" style="70" customWidth="1"/>
    <col min="15883" max="16128" width="9.140625" style="70"/>
    <col min="16129" max="16129" width="0" style="70" hidden="1" customWidth="1"/>
    <col min="16130" max="16130" width="83.7109375" style="70" customWidth="1"/>
    <col min="16131" max="16131" width="11.28515625" style="70" customWidth="1"/>
    <col min="16132" max="16132" width="11" style="70" customWidth="1"/>
    <col min="16133" max="16133" width="10.42578125" style="70" customWidth="1"/>
    <col min="16134" max="16134" width="11" style="70" customWidth="1"/>
    <col min="16135" max="16135" width="9.140625" style="70"/>
    <col min="16136" max="16138" width="9.140625" style="70" customWidth="1"/>
    <col min="16139" max="16384" width="9.140625" style="70"/>
  </cols>
  <sheetData>
    <row r="1" spans="1:14" s="57" customFormat="1" ht="24.75" customHeight="1" x14ac:dyDescent="0.25">
      <c r="A1" s="374" t="s">
        <v>25</v>
      </c>
      <c r="B1" s="374"/>
      <c r="C1" s="374"/>
      <c r="D1" s="374"/>
      <c r="E1" s="374"/>
      <c r="F1" s="374"/>
    </row>
    <row r="2" spans="1:14" s="57" customFormat="1" ht="26.25" customHeight="1" x14ac:dyDescent="0.25">
      <c r="A2" s="58"/>
      <c r="B2" s="375" t="s">
        <v>46</v>
      </c>
      <c r="C2" s="375"/>
      <c r="D2" s="375"/>
      <c r="E2" s="375"/>
      <c r="F2" s="375"/>
    </row>
    <row r="3" spans="1:14" s="45" customFormat="1" ht="15.6" customHeight="1" x14ac:dyDescent="0.25">
      <c r="A3" s="46"/>
      <c r="B3" s="365" t="s">
        <v>21</v>
      </c>
      <c r="C3" s="366"/>
      <c r="D3" s="366"/>
      <c r="E3" s="366"/>
      <c r="F3" s="366"/>
    </row>
    <row r="4" spans="1:14" s="45" customFormat="1" ht="15.6" customHeight="1" x14ac:dyDescent="0.25">
      <c r="A4" s="46"/>
      <c r="B4" s="365" t="s">
        <v>22</v>
      </c>
      <c r="C4" s="366"/>
      <c r="D4" s="366"/>
      <c r="E4" s="366"/>
      <c r="F4" s="366"/>
    </row>
    <row r="5" spans="1:14" s="61" customFormat="1" ht="29.25" customHeight="1" x14ac:dyDescent="0.3">
      <c r="A5" s="59"/>
      <c r="B5" s="232" t="s">
        <v>212</v>
      </c>
      <c r="C5" s="59"/>
      <c r="D5" s="59"/>
      <c r="E5" s="59"/>
      <c r="F5" s="60" t="s">
        <v>23</v>
      </c>
    </row>
    <row r="6" spans="1:14" s="48" customFormat="1" ht="24.75" customHeight="1" x14ac:dyDescent="0.25">
      <c r="A6" s="47"/>
      <c r="B6" s="376"/>
      <c r="C6" s="361" t="s">
        <v>472</v>
      </c>
      <c r="D6" s="361" t="s">
        <v>473</v>
      </c>
      <c r="E6" s="377" t="s">
        <v>24</v>
      </c>
      <c r="F6" s="377"/>
    </row>
    <row r="7" spans="1:14" s="48" customFormat="1" ht="39" customHeight="1" x14ac:dyDescent="0.25">
      <c r="A7" s="47"/>
      <c r="B7" s="376"/>
      <c r="C7" s="362"/>
      <c r="D7" s="362"/>
      <c r="E7" s="163" t="s">
        <v>2</v>
      </c>
      <c r="F7" s="163" t="s">
        <v>17</v>
      </c>
    </row>
    <row r="8" spans="1:14" s="62" customFormat="1" ht="22.15" customHeight="1" x14ac:dyDescent="0.25">
      <c r="B8" s="63" t="s">
        <v>16</v>
      </c>
      <c r="C8" s="64">
        <f>SUM(C10:C28)</f>
        <v>114</v>
      </c>
      <c r="D8" s="64">
        <f>SUM(D10:D28)</f>
        <v>26</v>
      </c>
      <c r="E8" s="65">
        <f>ROUND(D8/C8*100,1)</f>
        <v>22.8</v>
      </c>
      <c r="F8" s="64">
        <f>D8-C8</f>
        <v>-88</v>
      </c>
      <c r="H8" s="50"/>
      <c r="I8" s="50"/>
      <c r="J8" s="66"/>
      <c r="L8" s="67"/>
      <c r="N8" s="67"/>
    </row>
    <row r="9" spans="1:14" s="62" customFormat="1" ht="22.15" customHeight="1" x14ac:dyDescent="0.25">
      <c r="B9" s="71" t="s">
        <v>47</v>
      </c>
      <c r="C9" s="64"/>
      <c r="D9" s="64"/>
      <c r="E9" s="65"/>
      <c r="F9" s="64"/>
      <c r="H9" s="50"/>
      <c r="I9" s="50"/>
      <c r="J9" s="66"/>
      <c r="L9" s="67"/>
      <c r="N9" s="67"/>
    </row>
    <row r="10" spans="1:14" s="52" customFormat="1" ht="37.5" x14ac:dyDescent="0.25">
      <c r="B10" s="69" t="s">
        <v>48</v>
      </c>
      <c r="C10" s="107">
        <f>'[10]3'!D10</f>
        <v>37</v>
      </c>
      <c r="D10" s="53">
        <f>[11]Шаблон!$X9</f>
        <v>10</v>
      </c>
      <c r="E10" s="239">
        <f>IF(C10=0,0,D10/C10)*100</f>
        <v>27.027027027027028</v>
      </c>
      <c r="F10" s="53">
        <f t="shared" ref="F10:F18" si="0">D10-C10</f>
        <v>-27</v>
      </c>
      <c r="H10" s="50"/>
      <c r="I10" s="72"/>
      <c r="J10" s="66"/>
      <c r="K10" s="55"/>
      <c r="L10" s="67"/>
      <c r="N10" s="67"/>
    </row>
    <row r="11" spans="1:14" s="52" customFormat="1" ht="30.6" customHeight="1" x14ac:dyDescent="0.25">
      <c r="B11" s="69" t="s">
        <v>49</v>
      </c>
      <c r="C11" s="107">
        <f>'[10]3'!D11</f>
        <v>6</v>
      </c>
      <c r="D11" s="53">
        <f>[11]Шаблон!$Y9</f>
        <v>5</v>
      </c>
      <c r="E11" s="239">
        <f t="shared" ref="E11:E18" si="1">IF(C11=0,0,D11/C11)*100</f>
        <v>83.333333333333343</v>
      </c>
      <c r="F11" s="53">
        <f t="shared" si="0"/>
        <v>-1</v>
      </c>
      <c r="H11" s="50"/>
      <c r="I11" s="72"/>
      <c r="J11" s="66"/>
      <c r="K11" s="55"/>
      <c r="L11" s="67"/>
      <c r="N11" s="67"/>
    </row>
    <row r="12" spans="1:14" s="52" customFormat="1" ht="30.6" customHeight="1" x14ac:dyDescent="0.25">
      <c r="B12" s="69" t="s">
        <v>50</v>
      </c>
      <c r="C12" s="107">
        <f>'[10]3'!D12</f>
        <v>52</v>
      </c>
      <c r="D12" s="53">
        <f>[11]Шаблон!$Z9</f>
        <v>2</v>
      </c>
      <c r="E12" s="239">
        <f t="shared" si="1"/>
        <v>3.8461538461538463</v>
      </c>
      <c r="F12" s="53">
        <f t="shared" si="0"/>
        <v>-50</v>
      </c>
      <c r="H12" s="50"/>
      <c r="I12" s="72"/>
      <c r="J12" s="66"/>
      <c r="K12" s="55"/>
      <c r="L12" s="67"/>
      <c r="N12" s="67"/>
    </row>
    <row r="13" spans="1:14" s="52" customFormat="1" ht="30.6" customHeight="1" x14ac:dyDescent="0.25">
      <c r="B13" s="69" t="s">
        <v>51</v>
      </c>
      <c r="C13" s="107">
        <f>'[10]3'!D13</f>
        <v>0</v>
      </c>
      <c r="D13" s="53">
        <f>[11]Шаблон!$AA9</f>
        <v>0</v>
      </c>
      <c r="E13" s="239">
        <f t="shared" si="1"/>
        <v>0</v>
      </c>
      <c r="F13" s="53">
        <f t="shared" si="0"/>
        <v>0</v>
      </c>
      <c r="H13" s="50"/>
      <c r="I13" s="72"/>
      <c r="J13" s="66"/>
      <c r="K13" s="55"/>
      <c r="L13" s="67"/>
      <c r="N13" s="67"/>
    </row>
    <row r="14" spans="1:14" s="52" customFormat="1" ht="30.6" customHeight="1" x14ac:dyDescent="0.25">
      <c r="B14" s="69" t="s">
        <v>52</v>
      </c>
      <c r="C14" s="107">
        <f>'[10]3'!D14</f>
        <v>8</v>
      </c>
      <c r="D14" s="53">
        <f>[11]Шаблон!$AB9</f>
        <v>0</v>
      </c>
      <c r="E14" s="239">
        <f t="shared" si="1"/>
        <v>0</v>
      </c>
      <c r="F14" s="53">
        <f t="shared" si="0"/>
        <v>-8</v>
      </c>
      <c r="H14" s="50"/>
      <c r="I14" s="72"/>
      <c r="J14" s="66"/>
      <c r="K14" s="55"/>
      <c r="L14" s="67"/>
      <c r="N14" s="67"/>
    </row>
    <row r="15" spans="1:14" s="52" customFormat="1" ht="37.5" x14ac:dyDescent="0.25">
      <c r="B15" s="69" t="s">
        <v>53</v>
      </c>
      <c r="C15" s="107">
        <f>'[10]3'!D15</f>
        <v>0</v>
      </c>
      <c r="D15" s="53">
        <f>[11]Шаблон!$AC9</f>
        <v>0</v>
      </c>
      <c r="E15" s="239">
        <f t="shared" si="1"/>
        <v>0</v>
      </c>
      <c r="F15" s="53">
        <f t="shared" si="0"/>
        <v>0</v>
      </c>
      <c r="H15" s="50"/>
      <c r="I15" s="72"/>
      <c r="J15" s="66"/>
      <c r="K15" s="55"/>
      <c r="L15" s="67"/>
      <c r="N15" s="67"/>
    </row>
    <row r="16" spans="1:14" s="52" customFormat="1" ht="30.6" customHeight="1" x14ac:dyDescent="0.25">
      <c r="B16" s="69" t="s">
        <v>54</v>
      </c>
      <c r="C16" s="107">
        <f>'[10]3'!D16</f>
        <v>1</v>
      </c>
      <c r="D16" s="53">
        <f>[11]Шаблон!$AD9</f>
        <v>4</v>
      </c>
      <c r="E16" s="239">
        <f t="shared" si="1"/>
        <v>400</v>
      </c>
      <c r="F16" s="53">
        <f t="shared" si="0"/>
        <v>3</v>
      </c>
      <c r="H16" s="50"/>
      <c r="I16" s="72"/>
      <c r="J16" s="66"/>
      <c r="K16" s="55"/>
      <c r="L16" s="67"/>
      <c r="N16" s="67"/>
    </row>
    <row r="17" spans="2:14" s="52" customFormat="1" ht="56.25" x14ac:dyDescent="0.25">
      <c r="B17" s="69" t="s">
        <v>55</v>
      </c>
      <c r="C17" s="107">
        <f>'[10]3'!D17</f>
        <v>6</v>
      </c>
      <c r="D17" s="53">
        <f>[11]Шаблон!$AE9</f>
        <v>2</v>
      </c>
      <c r="E17" s="239">
        <f t="shared" si="1"/>
        <v>33.333333333333329</v>
      </c>
      <c r="F17" s="53">
        <f t="shared" si="0"/>
        <v>-4</v>
      </c>
      <c r="H17" s="50"/>
      <c r="I17" s="72"/>
      <c r="J17" s="66"/>
      <c r="K17" s="55"/>
      <c r="L17" s="67"/>
      <c r="N17" s="67"/>
    </row>
    <row r="18" spans="2:14" s="52" customFormat="1" ht="30.6" customHeight="1" x14ac:dyDescent="0.25">
      <c r="B18" s="69" t="s">
        <v>56</v>
      </c>
      <c r="C18" s="107">
        <f>'[10]3'!D18</f>
        <v>4</v>
      </c>
      <c r="D18" s="53">
        <f>[11]Шаблон!$AF9</f>
        <v>3</v>
      </c>
      <c r="E18" s="239">
        <f t="shared" si="1"/>
        <v>75</v>
      </c>
      <c r="F18" s="53">
        <f t="shared" si="0"/>
        <v>-1</v>
      </c>
      <c r="H18" s="50"/>
      <c r="I18" s="72"/>
      <c r="J18" s="66"/>
      <c r="K18" s="55"/>
      <c r="L18" s="67"/>
      <c r="N18" s="67"/>
    </row>
    <row r="19" spans="2:14" x14ac:dyDescent="0.3">
      <c r="H19" s="50"/>
      <c r="I19" s="5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90" zoomScaleNormal="90" zoomScaleSheetLayoutView="90" workbookViewId="0">
      <selection activeCell="E130" sqref="E130"/>
    </sheetView>
  </sheetViews>
  <sheetFormatPr defaultColWidth="8.85546875" defaultRowHeight="15.75" x14ac:dyDescent="0.25"/>
  <cols>
    <col min="1" max="1" width="4.28515625" style="208" customWidth="1"/>
    <col min="2" max="2" width="61.42578125" style="209" customWidth="1"/>
    <col min="3" max="3" width="24.7109375" style="131" customWidth="1"/>
    <col min="4" max="215" width="8.85546875" style="131"/>
    <col min="216" max="216" width="4.28515625" style="131" customWidth="1"/>
    <col min="217" max="217" width="28.42578125" style="131" customWidth="1"/>
    <col min="218" max="220" width="10" style="131" customWidth="1"/>
    <col min="221" max="221" width="11.42578125" style="131" customWidth="1"/>
    <col min="222" max="223" width="11" style="131" customWidth="1"/>
    <col min="224" max="471" width="8.85546875" style="131"/>
    <col min="472" max="472" width="4.28515625" style="131" customWidth="1"/>
    <col min="473" max="473" width="28.42578125" style="131" customWidth="1"/>
    <col min="474" max="476" width="10" style="131" customWidth="1"/>
    <col min="477" max="477" width="11.42578125" style="131" customWidth="1"/>
    <col min="478" max="479" width="11" style="131" customWidth="1"/>
    <col min="480" max="727" width="8.85546875" style="131"/>
    <col min="728" max="728" width="4.28515625" style="131" customWidth="1"/>
    <col min="729" max="729" width="28.42578125" style="131" customWidth="1"/>
    <col min="730" max="732" width="10" style="131" customWidth="1"/>
    <col min="733" max="733" width="11.42578125" style="131" customWidth="1"/>
    <col min="734" max="735" width="11" style="131" customWidth="1"/>
    <col min="736" max="983" width="8.85546875" style="131"/>
    <col min="984" max="984" width="4.28515625" style="131" customWidth="1"/>
    <col min="985" max="985" width="28.42578125" style="131" customWidth="1"/>
    <col min="986" max="988" width="10" style="131" customWidth="1"/>
    <col min="989" max="989" width="11.42578125" style="131" customWidth="1"/>
    <col min="990" max="991" width="11" style="131" customWidth="1"/>
    <col min="992" max="1239" width="8.85546875" style="131"/>
    <col min="1240" max="1240" width="4.28515625" style="131" customWidth="1"/>
    <col min="1241" max="1241" width="28.42578125" style="131" customWidth="1"/>
    <col min="1242" max="1244" width="10" style="131" customWidth="1"/>
    <col min="1245" max="1245" width="11.42578125" style="131" customWidth="1"/>
    <col min="1246" max="1247" width="11" style="131" customWidth="1"/>
    <col min="1248" max="1495" width="8.85546875" style="131"/>
    <col min="1496" max="1496" width="4.28515625" style="131" customWidth="1"/>
    <col min="1497" max="1497" width="28.42578125" style="131" customWidth="1"/>
    <col min="1498" max="1500" width="10" style="131" customWidth="1"/>
    <col min="1501" max="1501" width="11.42578125" style="131" customWidth="1"/>
    <col min="1502" max="1503" width="11" style="131" customWidth="1"/>
    <col min="1504" max="1751" width="8.85546875" style="131"/>
    <col min="1752" max="1752" width="4.28515625" style="131" customWidth="1"/>
    <col min="1753" max="1753" width="28.42578125" style="131" customWidth="1"/>
    <col min="1754" max="1756" width="10" style="131" customWidth="1"/>
    <col min="1757" max="1757" width="11.42578125" style="131" customWidth="1"/>
    <col min="1758" max="1759" width="11" style="131" customWidth="1"/>
    <col min="1760" max="2007" width="8.85546875" style="131"/>
    <col min="2008" max="2008" width="4.28515625" style="131" customWidth="1"/>
    <col min="2009" max="2009" width="28.42578125" style="131" customWidth="1"/>
    <col min="2010" max="2012" width="10" style="131" customWidth="1"/>
    <col min="2013" max="2013" width="11.42578125" style="131" customWidth="1"/>
    <col min="2014" max="2015" width="11" style="131" customWidth="1"/>
    <col min="2016" max="2263" width="8.85546875" style="131"/>
    <col min="2264" max="2264" width="4.28515625" style="131" customWidth="1"/>
    <col min="2265" max="2265" width="28.42578125" style="131" customWidth="1"/>
    <col min="2266" max="2268" width="10" style="131" customWidth="1"/>
    <col min="2269" max="2269" width="11.42578125" style="131" customWidth="1"/>
    <col min="2270" max="2271" width="11" style="131" customWidth="1"/>
    <col min="2272" max="2519" width="8.85546875" style="131"/>
    <col min="2520" max="2520" width="4.28515625" style="131" customWidth="1"/>
    <col min="2521" max="2521" width="28.42578125" style="131" customWidth="1"/>
    <col min="2522" max="2524" width="10" style="131" customWidth="1"/>
    <col min="2525" max="2525" width="11.42578125" style="131" customWidth="1"/>
    <col min="2526" max="2527" width="11" style="131" customWidth="1"/>
    <col min="2528" max="2775" width="8.85546875" style="131"/>
    <col min="2776" max="2776" width="4.28515625" style="131" customWidth="1"/>
    <col min="2777" max="2777" width="28.42578125" style="131" customWidth="1"/>
    <col min="2778" max="2780" width="10" style="131" customWidth="1"/>
    <col min="2781" max="2781" width="11.42578125" style="131" customWidth="1"/>
    <col min="2782" max="2783" width="11" style="131" customWidth="1"/>
    <col min="2784" max="3031" width="8.85546875" style="131"/>
    <col min="3032" max="3032" width="4.28515625" style="131" customWidth="1"/>
    <col min="3033" max="3033" width="28.42578125" style="131" customWidth="1"/>
    <col min="3034" max="3036" width="10" style="131" customWidth="1"/>
    <col min="3037" max="3037" width="11.42578125" style="131" customWidth="1"/>
    <col min="3038" max="3039" width="11" style="131" customWidth="1"/>
    <col min="3040" max="3287" width="8.85546875" style="131"/>
    <col min="3288" max="3288" width="4.28515625" style="131" customWidth="1"/>
    <col min="3289" max="3289" width="28.42578125" style="131" customWidth="1"/>
    <col min="3290" max="3292" width="10" style="131" customWidth="1"/>
    <col min="3293" max="3293" width="11.42578125" style="131" customWidth="1"/>
    <col min="3294" max="3295" width="11" style="131" customWidth="1"/>
    <col min="3296" max="3543" width="8.85546875" style="131"/>
    <col min="3544" max="3544" width="4.28515625" style="131" customWidth="1"/>
    <col min="3545" max="3545" width="28.42578125" style="131" customWidth="1"/>
    <col min="3546" max="3548" width="10" style="131" customWidth="1"/>
    <col min="3549" max="3549" width="11.42578125" style="131" customWidth="1"/>
    <col min="3550" max="3551" width="11" style="131" customWidth="1"/>
    <col min="3552" max="3799" width="8.85546875" style="131"/>
    <col min="3800" max="3800" width="4.28515625" style="131" customWidth="1"/>
    <col min="3801" max="3801" width="28.42578125" style="131" customWidth="1"/>
    <col min="3802" max="3804" width="10" style="131" customWidth="1"/>
    <col min="3805" max="3805" width="11.42578125" style="131" customWidth="1"/>
    <col min="3806" max="3807" width="11" style="131" customWidth="1"/>
    <col min="3808" max="4055" width="8.85546875" style="131"/>
    <col min="4056" max="4056" width="4.28515625" style="131" customWidth="1"/>
    <col min="4057" max="4057" width="28.42578125" style="131" customWidth="1"/>
    <col min="4058" max="4060" width="10" style="131" customWidth="1"/>
    <col min="4061" max="4061" width="11.42578125" style="131" customWidth="1"/>
    <col min="4062" max="4063" width="11" style="131" customWidth="1"/>
    <col min="4064" max="4311" width="8.85546875" style="131"/>
    <col min="4312" max="4312" width="4.28515625" style="131" customWidth="1"/>
    <col min="4313" max="4313" width="28.42578125" style="131" customWidth="1"/>
    <col min="4314" max="4316" width="10" style="131" customWidth="1"/>
    <col min="4317" max="4317" width="11.42578125" style="131" customWidth="1"/>
    <col min="4318" max="4319" width="11" style="131" customWidth="1"/>
    <col min="4320" max="4567" width="8.85546875" style="131"/>
    <col min="4568" max="4568" width="4.28515625" style="131" customWidth="1"/>
    <col min="4569" max="4569" width="28.42578125" style="131" customWidth="1"/>
    <col min="4570" max="4572" width="10" style="131" customWidth="1"/>
    <col min="4573" max="4573" width="11.42578125" style="131" customWidth="1"/>
    <col min="4574" max="4575" width="11" style="131" customWidth="1"/>
    <col min="4576" max="4823" width="8.85546875" style="131"/>
    <col min="4824" max="4824" width="4.28515625" style="131" customWidth="1"/>
    <col min="4825" max="4825" width="28.42578125" style="131" customWidth="1"/>
    <col min="4826" max="4828" width="10" style="131" customWidth="1"/>
    <col min="4829" max="4829" width="11.42578125" style="131" customWidth="1"/>
    <col min="4830" max="4831" width="11" style="131" customWidth="1"/>
    <col min="4832" max="5079" width="8.85546875" style="131"/>
    <col min="5080" max="5080" width="4.28515625" style="131" customWidth="1"/>
    <col min="5081" max="5081" width="28.42578125" style="131" customWidth="1"/>
    <col min="5082" max="5084" width="10" style="131" customWidth="1"/>
    <col min="5085" max="5085" width="11.42578125" style="131" customWidth="1"/>
    <col min="5086" max="5087" width="11" style="131" customWidth="1"/>
    <col min="5088" max="5335" width="8.85546875" style="131"/>
    <col min="5336" max="5336" width="4.28515625" style="131" customWidth="1"/>
    <col min="5337" max="5337" width="28.42578125" style="131" customWidth="1"/>
    <col min="5338" max="5340" width="10" style="131" customWidth="1"/>
    <col min="5341" max="5341" width="11.42578125" style="131" customWidth="1"/>
    <col min="5342" max="5343" width="11" style="131" customWidth="1"/>
    <col min="5344" max="5591" width="8.85546875" style="131"/>
    <col min="5592" max="5592" width="4.28515625" style="131" customWidth="1"/>
    <col min="5593" max="5593" width="28.42578125" style="131" customWidth="1"/>
    <col min="5594" max="5596" width="10" style="131" customWidth="1"/>
    <col min="5597" max="5597" width="11.42578125" style="131" customWidth="1"/>
    <col min="5598" max="5599" width="11" style="131" customWidth="1"/>
    <col min="5600" max="5847" width="8.85546875" style="131"/>
    <col min="5848" max="5848" width="4.28515625" style="131" customWidth="1"/>
    <col min="5849" max="5849" width="28.42578125" style="131" customWidth="1"/>
    <col min="5850" max="5852" width="10" style="131" customWidth="1"/>
    <col min="5853" max="5853" width="11.42578125" style="131" customWidth="1"/>
    <col min="5854" max="5855" width="11" style="131" customWidth="1"/>
    <col min="5856" max="6103" width="8.85546875" style="131"/>
    <col min="6104" max="6104" width="4.28515625" style="131" customWidth="1"/>
    <col min="6105" max="6105" width="28.42578125" style="131" customWidth="1"/>
    <col min="6106" max="6108" width="10" style="131" customWidth="1"/>
    <col min="6109" max="6109" width="11.42578125" style="131" customWidth="1"/>
    <col min="6110" max="6111" width="11" style="131" customWidth="1"/>
    <col min="6112" max="6359" width="8.85546875" style="131"/>
    <col min="6360" max="6360" width="4.28515625" style="131" customWidth="1"/>
    <col min="6361" max="6361" width="28.42578125" style="131" customWidth="1"/>
    <col min="6362" max="6364" width="10" style="131" customWidth="1"/>
    <col min="6365" max="6365" width="11.42578125" style="131" customWidth="1"/>
    <col min="6366" max="6367" width="11" style="131" customWidth="1"/>
    <col min="6368" max="6615" width="8.85546875" style="131"/>
    <col min="6616" max="6616" width="4.28515625" style="131" customWidth="1"/>
    <col min="6617" max="6617" width="28.42578125" style="131" customWidth="1"/>
    <col min="6618" max="6620" width="10" style="131" customWidth="1"/>
    <col min="6621" max="6621" width="11.42578125" style="131" customWidth="1"/>
    <col min="6622" max="6623" width="11" style="131" customWidth="1"/>
    <col min="6624" max="6871" width="8.85546875" style="131"/>
    <col min="6872" max="6872" width="4.28515625" style="131" customWidth="1"/>
    <col min="6873" max="6873" width="28.42578125" style="131" customWidth="1"/>
    <col min="6874" max="6876" width="10" style="131" customWidth="1"/>
    <col min="6877" max="6877" width="11.42578125" style="131" customWidth="1"/>
    <col min="6878" max="6879" width="11" style="131" customWidth="1"/>
    <col min="6880" max="7127" width="8.85546875" style="131"/>
    <col min="7128" max="7128" width="4.28515625" style="131" customWidth="1"/>
    <col min="7129" max="7129" width="28.42578125" style="131" customWidth="1"/>
    <col min="7130" max="7132" width="10" style="131" customWidth="1"/>
    <col min="7133" max="7133" width="11.42578125" style="131" customWidth="1"/>
    <col min="7134" max="7135" width="11" style="131" customWidth="1"/>
    <col min="7136" max="7383" width="8.85546875" style="131"/>
    <col min="7384" max="7384" width="4.28515625" style="131" customWidth="1"/>
    <col min="7385" max="7385" width="28.42578125" style="131" customWidth="1"/>
    <col min="7386" max="7388" width="10" style="131" customWidth="1"/>
    <col min="7389" max="7389" width="11.42578125" style="131" customWidth="1"/>
    <col min="7390" max="7391" width="11" style="131" customWidth="1"/>
    <col min="7392" max="7639" width="8.85546875" style="131"/>
    <col min="7640" max="7640" width="4.28515625" style="131" customWidth="1"/>
    <col min="7641" max="7641" width="28.42578125" style="131" customWidth="1"/>
    <col min="7642" max="7644" width="10" style="131" customWidth="1"/>
    <col min="7645" max="7645" width="11.42578125" style="131" customWidth="1"/>
    <col min="7646" max="7647" width="11" style="131" customWidth="1"/>
    <col min="7648" max="7895" width="8.85546875" style="131"/>
    <col min="7896" max="7896" width="4.28515625" style="131" customWidth="1"/>
    <col min="7897" max="7897" width="28.42578125" style="131" customWidth="1"/>
    <col min="7898" max="7900" width="10" style="131" customWidth="1"/>
    <col min="7901" max="7901" width="11.42578125" style="131" customWidth="1"/>
    <col min="7902" max="7903" width="11" style="131" customWidth="1"/>
    <col min="7904" max="8151" width="8.85546875" style="131"/>
    <col min="8152" max="8152" width="4.28515625" style="131" customWidth="1"/>
    <col min="8153" max="8153" width="28.42578125" style="131" customWidth="1"/>
    <col min="8154" max="8156" width="10" style="131" customWidth="1"/>
    <col min="8157" max="8157" width="11.42578125" style="131" customWidth="1"/>
    <col min="8158" max="8159" width="11" style="131" customWidth="1"/>
    <col min="8160" max="8407" width="8.85546875" style="131"/>
    <col min="8408" max="8408" width="4.28515625" style="131" customWidth="1"/>
    <col min="8409" max="8409" width="28.42578125" style="131" customWidth="1"/>
    <col min="8410" max="8412" width="10" style="131" customWidth="1"/>
    <col min="8413" max="8413" width="11.42578125" style="131" customWidth="1"/>
    <col min="8414" max="8415" width="11" style="131" customWidth="1"/>
    <col min="8416" max="8663" width="8.85546875" style="131"/>
    <col min="8664" max="8664" width="4.28515625" style="131" customWidth="1"/>
    <col min="8665" max="8665" width="28.42578125" style="131" customWidth="1"/>
    <col min="8666" max="8668" width="10" style="131" customWidth="1"/>
    <col min="8669" max="8669" width="11.42578125" style="131" customWidth="1"/>
    <col min="8670" max="8671" width="11" style="131" customWidth="1"/>
    <col min="8672" max="8919" width="8.85546875" style="131"/>
    <col min="8920" max="8920" width="4.28515625" style="131" customWidth="1"/>
    <col min="8921" max="8921" width="28.42578125" style="131" customWidth="1"/>
    <col min="8922" max="8924" width="10" style="131" customWidth="1"/>
    <col min="8925" max="8925" width="11.42578125" style="131" customWidth="1"/>
    <col min="8926" max="8927" width="11" style="131" customWidth="1"/>
    <col min="8928" max="9175" width="8.85546875" style="131"/>
    <col min="9176" max="9176" width="4.28515625" style="131" customWidth="1"/>
    <col min="9177" max="9177" width="28.42578125" style="131" customWidth="1"/>
    <col min="9178" max="9180" width="10" style="131" customWidth="1"/>
    <col min="9181" max="9181" width="11.42578125" style="131" customWidth="1"/>
    <col min="9182" max="9183" width="11" style="131" customWidth="1"/>
    <col min="9184" max="9431" width="8.85546875" style="131"/>
    <col min="9432" max="9432" width="4.28515625" style="131" customWidth="1"/>
    <col min="9433" max="9433" width="28.42578125" style="131" customWidth="1"/>
    <col min="9434" max="9436" width="10" style="131" customWidth="1"/>
    <col min="9437" max="9437" width="11.42578125" style="131" customWidth="1"/>
    <col min="9438" max="9439" width="11" style="131" customWidth="1"/>
    <col min="9440" max="9687" width="8.85546875" style="131"/>
    <col min="9688" max="9688" width="4.28515625" style="131" customWidth="1"/>
    <col min="9689" max="9689" width="28.42578125" style="131" customWidth="1"/>
    <col min="9690" max="9692" width="10" style="131" customWidth="1"/>
    <col min="9693" max="9693" width="11.42578125" style="131" customWidth="1"/>
    <col min="9694" max="9695" width="11" style="131" customWidth="1"/>
    <col min="9696" max="9943" width="8.85546875" style="131"/>
    <col min="9944" max="9944" width="4.28515625" style="131" customWidth="1"/>
    <col min="9945" max="9945" width="28.42578125" style="131" customWidth="1"/>
    <col min="9946" max="9948" width="10" style="131" customWidth="1"/>
    <col min="9949" max="9949" width="11.42578125" style="131" customWidth="1"/>
    <col min="9950" max="9951" width="11" style="131" customWidth="1"/>
    <col min="9952" max="10199" width="8.85546875" style="131"/>
    <col min="10200" max="10200" width="4.28515625" style="131" customWidth="1"/>
    <col min="10201" max="10201" width="28.42578125" style="131" customWidth="1"/>
    <col min="10202" max="10204" width="10" style="131" customWidth="1"/>
    <col min="10205" max="10205" width="11.42578125" style="131" customWidth="1"/>
    <col min="10206" max="10207" width="11" style="131" customWidth="1"/>
    <col min="10208" max="10455" width="8.85546875" style="131"/>
    <col min="10456" max="10456" width="4.28515625" style="131" customWidth="1"/>
    <col min="10457" max="10457" width="28.42578125" style="131" customWidth="1"/>
    <col min="10458" max="10460" width="10" style="131" customWidth="1"/>
    <col min="10461" max="10461" width="11.42578125" style="131" customWidth="1"/>
    <col min="10462" max="10463" width="11" style="131" customWidth="1"/>
    <col min="10464" max="10711" width="8.85546875" style="131"/>
    <col min="10712" max="10712" width="4.28515625" style="131" customWidth="1"/>
    <col min="10713" max="10713" width="28.42578125" style="131" customWidth="1"/>
    <col min="10714" max="10716" width="10" style="131" customWidth="1"/>
    <col min="10717" max="10717" width="11.42578125" style="131" customWidth="1"/>
    <col min="10718" max="10719" width="11" style="131" customWidth="1"/>
    <col min="10720" max="10967" width="8.85546875" style="131"/>
    <col min="10968" max="10968" width="4.28515625" style="131" customWidth="1"/>
    <col min="10969" max="10969" width="28.42578125" style="131" customWidth="1"/>
    <col min="10970" max="10972" width="10" style="131" customWidth="1"/>
    <col min="10973" max="10973" width="11.42578125" style="131" customWidth="1"/>
    <col min="10974" max="10975" width="11" style="131" customWidth="1"/>
    <col min="10976" max="11223" width="8.85546875" style="131"/>
    <col min="11224" max="11224" width="4.28515625" style="131" customWidth="1"/>
    <col min="11225" max="11225" width="28.42578125" style="131" customWidth="1"/>
    <col min="11226" max="11228" width="10" style="131" customWidth="1"/>
    <col min="11229" max="11229" width="11.42578125" style="131" customWidth="1"/>
    <col min="11230" max="11231" width="11" style="131" customWidth="1"/>
    <col min="11232" max="11479" width="8.85546875" style="131"/>
    <col min="11480" max="11480" width="4.28515625" style="131" customWidth="1"/>
    <col min="11481" max="11481" width="28.42578125" style="131" customWidth="1"/>
    <col min="11482" max="11484" width="10" style="131" customWidth="1"/>
    <col min="11485" max="11485" width="11.42578125" style="131" customWidth="1"/>
    <col min="11486" max="11487" width="11" style="131" customWidth="1"/>
    <col min="11488" max="11735" width="8.85546875" style="131"/>
    <col min="11736" max="11736" width="4.28515625" style="131" customWidth="1"/>
    <col min="11737" max="11737" width="28.42578125" style="131" customWidth="1"/>
    <col min="11738" max="11740" width="10" style="131" customWidth="1"/>
    <col min="11741" max="11741" width="11.42578125" style="131" customWidth="1"/>
    <col min="11742" max="11743" width="11" style="131" customWidth="1"/>
    <col min="11744" max="11991" width="8.85546875" style="131"/>
    <col min="11992" max="11992" width="4.28515625" style="131" customWidth="1"/>
    <col min="11993" max="11993" width="28.42578125" style="131" customWidth="1"/>
    <col min="11994" max="11996" width="10" style="131" customWidth="1"/>
    <col min="11997" max="11997" width="11.42578125" style="131" customWidth="1"/>
    <col min="11998" max="11999" width="11" style="131" customWidth="1"/>
    <col min="12000" max="12247" width="8.85546875" style="131"/>
    <col min="12248" max="12248" width="4.28515625" style="131" customWidth="1"/>
    <col min="12249" max="12249" width="28.42578125" style="131" customWidth="1"/>
    <col min="12250" max="12252" width="10" style="131" customWidth="1"/>
    <col min="12253" max="12253" width="11.42578125" style="131" customWidth="1"/>
    <col min="12254" max="12255" width="11" style="131" customWidth="1"/>
    <col min="12256" max="12503" width="8.85546875" style="131"/>
    <col min="12504" max="12504" width="4.28515625" style="131" customWidth="1"/>
    <col min="12505" max="12505" width="28.42578125" style="131" customWidth="1"/>
    <col min="12506" max="12508" width="10" style="131" customWidth="1"/>
    <col min="12509" max="12509" width="11.42578125" style="131" customWidth="1"/>
    <col min="12510" max="12511" width="11" style="131" customWidth="1"/>
    <col min="12512" max="12759" width="8.85546875" style="131"/>
    <col min="12760" max="12760" width="4.28515625" style="131" customWidth="1"/>
    <col min="12761" max="12761" width="28.42578125" style="131" customWidth="1"/>
    <col min="12762" max="12764" width="10" style="131" customWidth="1"/>
    <col min="12765" max="12765" width="11.42578125" style="131" customWidth="1"/>
    <col min="12766" max="12767" width="11" style="131" customWidth="1"/>
    <col min="12768" max="13015" width="8.85546875" style="131"/>
    <col min="13016" max="13016" width="4.28515625" style="131" customWidth="1"/>
    <col min="13017" max="13017" width="28.42578125" style="131" customWidth="1"/>
    <col min="13018" max="13020" width="10" style="131" customWidth="1"/>
    <col min="13021" max="13021" width="11.42578125" style="131" customWidth="1"/>
    <col min="13022" max="13023" width="11" style="131" customWidth="1"/>
    <col min="13024" max="13271" width="8.85546875" style="131"/>
    <col min="13272" max="13272" width="4.28515625" style="131" customWidth="1"/>
    <col min="13273" max="13273" width="28.42578125" style="131" customWidth="1"/>
    <col min="13274" max="13276" width="10" style="131" customWidth="1"/>
    <col min="13277" max="13277" width="11.42578125" style="131" customWidth="1"/>
    <col min="13278" max="13279" width="11" style="131" customWidth="1"/>
    <col min="13280" max="13527" width="8.85546875" style="131"/>
    <col min="13528" max="13528" width="4.28515625" style="131" customWidth="1"/>
    <col min="13529" max="13529" width="28.42578125" style="131" customWidth="1"/>
    <col min="13530" max="13532" width="10" style="131" customWidth="1"/>
    <col min="13533" max="13533" width="11.42578125" style="131" customWidth="1"/>
    <col min="13534" max="13535" width="11" style="131" customWidth="1"/>
    <col min="13536" max="13783" width="8.85546875" style="131"/>
    <col min="13784" max="13784" width="4.28515625" style="131" customWidth="1"/>
    <col min="13785" max="13785" width="28.42578125" style="131" customWidth="1"/>
    <col min="13786" max="13788" width="10" style="131" customWidth="1"/>
    <col min="13789" max="13789" width="11.42578125" style="131" customWidth="1"/>
    <col min="13790" max="13791" width="11" style="131" customWidth="1"/>
    <col min="13792" max="14039" width="8.85546875" style="131"/>
    <col min="14040" max="14040" width="4.28515625" style="131" customWidth="1"/>
    <col min="14041" max="14041" width="28.42578125" style="131" customWidth="1"/>
    <col min="14042" max="14044" width="10" style="131" customWidth="1"/>
    <col min="14045" max="14045" width="11.42578125" style="131" customWidth="1"/>
    <col min="14046" max="14047" width="11" style="131" customWidth="1"/>
    <col min="14048" max="14295" width="8.85546875" style="131"/>
    <col min="14296" max="14296" width="4.28515625" style="131" customWidth="1"/>
    <col min="14297" max="14297" width="28.42578125" style="131" customWidth="1"/>
    <col min="14298" max="14300" width="10" style="131" customWidth="1"/>
    <col min="14301" max="14301" width="11.42578125" style="131" customWidth="1"/>
    <col min="14302" max="14303" width="11" style="131" customWidth="1"/>
    <col min="14304" max="14551" width="8.85546875" style="131"/>
    <col min="14552" max="14552" width="4.28515625" style="131" customWidth="1"/>
    <col min="14553" max="14553" width="28.42578125" style="131" customWidth="1"/>
    <col min="14554" max="14556" width="10" style="131" customWidth="1"/>
    <col min="14557" max="14557" width="11.42578125" style="131" customWidth="1"/>
    <col min="14558" max="14559" width="11" style="131" customWidth="1"/>
    <col min="14560" max="14807" width="8.85546875" style="131"/>
    <col min="14808" max="14808" width="4.28515625" style="131" customWidth="1"/>
    <col min="14809" max="14809" width="28.42578125" style="131" customWidth="1"/>
    <col min="14810" max="14812" width="10" style="131" customWidth="1"/>
    <col min="14813" max="14813" width="11.42578125" style="131" customWidth="1"/>
    <col min="14814" max="14815" width="11" style="131" customWidth="1"/>
    <col min="14816" max="15063" width="8.85546875" style="131"/>
    <col min="15064" max="15064" width="4.28515625" style="131" customWidth="1"/>
    <col min="15065" max="15065" width="28.42578125" style="131" customWidth="1"/>
    <col min="15066" max="15068" width="10" style="131" customWidth="1"/>
    <col min="15069" max="15069" width="11.42578125" style="131" customWidth="1"/>
    <col min="15070" max="15071" width="11" style="131" customWidth="1"/>
    <col min="15072" max="15319" width="8.85546875" style="131"/>
    <col min="15320" max="15320" width="4.28515625" style="131" customWidth="1"/>
    <col min="15321" max="15321" width="28.42578125" style="131" customWidth="1"/>
    <col min="15322" max="15324" width="10" style="131" customWidth="1"/>
    <col min="15325" max="15325" width="11.42578125" style="131" customWidth="1"/>
    <col min="15326" max="15327" width="11" style="131" customWidth="1"/>
    <col min="15328" max="15575" width="8.85546875" style="131"/>
    <col min="15576" max="15576" width="4.28515625" style="131" customWidth="1"/>
    <col min="15577" max="15577" width="28.42578125" style="131" customWidth="1"/>
    <col min="15578" max="15580" width="10" style="131" customWidth="1"/>
    <col min="15581" max="15581" width="11.42578125" style="131" customWidth="1"/>
    <col min="15582" max="15583" width="11" style="131" customWidth="1"/>
    <col min="15584" max="15831" width="8.85546875" style="131"/>
    <col min="15832" max="15832" width="4.28515625" style="131" customWidth="1"/>
    <col min="15833" max="15833" width="28.42578125" style="131" customWidth="1"/>
    <col min="15834" max="15836" width="10" style="131" customWidth="1"/>
    <col min="15837" max="15837" width="11.42578125" style="131" customWidth="1"/>
    <col min="15838" max="15839" width="11" style="131" customWidth="1"/>
    <col min="15840" max="16087" width="8.85546875" style="131"/>
    <col min="16088" max="16088" width="4.28515625" style="131" customWidth="1"/>
    <col min="16089" max="16089" width="28.42578125" style="131" customWidth="1"/>
    <col min="16090" max="16092" width="10" style="131" customWidth="1"/>
    <col min="16093" max="16093" width="11.42578125" style="131" customWidth="1"/>
    <col min="16094" max="16095" width="11" style="131" customWidth="1"/>
    <col min="16096" max="16384" width="8.85546875" style="131"/>
  </cols>
  <sheetData>
    <row r="1" spans="1:5" s="145" customFormat="1" ht="20.25" x14ac:dyDescent="0.3">
      <c r="A1" s="382" t="s">
        <v>210</v>
      </c>
      <c r="B1" s="382"/>
      <c r="C1" s="382"/>
      <c r="D1" s="201"/>
      <c r="E1" s="201"/>
    </row>
    <row r="2" spans="1:5" s="145" customFormat="1" ht="20.25" x14ac:dyDescent="0.3">
      <c r="A2" s="382" t="s">
        <v>562</v>
      </c>
      <c r="B2" s="382"/>
      <c r="C2" s="382"/>
      <c r="D2" s="201"/>
      <c r="E2" s="201"/>
    </row>
    <row r="3" spans="1:5" s="145" customFormat="1" ht="20.25" x14ac:dyDescent="0.3">
      <c r="A3" s="382" t="s">
        <v>148</v>
      </c>
      <c r="B3" s="382"/>
      <c r="C3" s="382"/>
    </row>
    <row r="4" spans="1:5" s="147" customFormat="1" ht="17.25" customHeight="1" x14ac:dyDescent="0.3">
      <c r="A4" s="202"/>
      <c r="B4" s="246" t="s">
        <v>212</v>
      </c>
    </row>
    <row r="5" spans="1:5" ht="13.15" customHeight="1" x14ac:dyDescent="0.25">
      <c r="A5" s="381" t="s">
        <v>101</v>
      </c>
      <c r="B5" s="381" t="s">
        <v>96</v>
      </c>
      <c r="C5" s="387" t="s">
        <v>211</v>
      </c>
    </row>
    <row r="6" spans="1:5" ht="22.9" customHeight="1" x14ac:dyDescent="0.25">
      <c r="A6" s="381"/>
      <c r="B6" s="381"/>
      <c r="C6" s="387"/>
    </row>
    <row r="7" spans="1:5" ht="27" customHeight="1" x14ac:dyDescent="0.25">
      <c r="A7" s="381"/>
      <c r="B7" s="381"/>
      <c r="C7" s="387"/>
    </row>
    <row r="8" spans="1:5" x14ac:dyDescent="0.25">
      <c r="A8" s="190" t="s">
        <v>20</v>
      </c>
      <c r="B8" s="190" t="s">
        <v>208</v>
      </c>
      <c r="C8" s="190">
        <v>1</v>
      </c>
    </row>
    <row r="9" spans="1:5" s="145" customFormat="1" ht="34.9" customHeight="1" x14ac:dyDescent="0.3">
      <c r="A9" s="416" t="s">
        <v>149</v>
      </c>
      <c r="B9" s="416"/>
      <c r="C9" s="416"/>
    </row>
    <row r="10" spans="1:5" ht="18" customHeight="1" x14ac:dyDescent="0.25">
      <c r="A10" s="190">
        <v>1</v>
      </c>
      <c r="B10" s="191" t="s">
        <v>150</v>
      </c>
      <c r="C10" s="203">
        <v>6</v>
      </c>
    </row>
    <row r="11" spans="1:5" ht="18" customHeight="1" x14ac:dyDescent="0.25">
      <c r="A11" s="190">
        <v>2</v>
      </c>
      <c r="B11" s="191" t="s">
        <v>152</v>
      </c>
      <c r="C11" s="203">
        <v>2</v>
      </c>
    </row>
    <row r="12" spans="1:5" ht="18" customHeight="1" x14ac:dyDescent="0.25">
      <c r="A12" s="190">
        <v>3</v>
      </c>
      <c r="B12" s="204" t="s">
        <v>155</v>
      </c>
      <c r="C12" s="203">
        <v>1</v>
      </c>
    </row>
    <row r="13" spans="1:5" ht="18" customHeight="1" x14ac:dyDescent="0.25">
      <c r="A13" s="190">
        <v>4</v>
      </c>
      <c r="B13" s="204" t="s">
        <v>196</v>
      </c>
      <c r="C13" s="203">
        <v>1</v>
      </c>
    </row>
    <row r="14" spans="1:5" ht="18" customHeight="1" x14ac:dyDescent="0.25">
      <c r="A14" s="190">
        <v>5</v>
      </c>
      <c r="B14" s="204" t="s">
        <v>153</v>
      </c>
      <c r="C14" s="203">
        <v>1</v>
      </c>
    </row>
    <row r="15" spans="1:5" ht="18" customHeight="1" x14ac:dyDescent="0.25">
      <c r="A15" s="190">
        <v>6</v>
      </c>
      <c r="B15" s="204" t="s">
        <v>565</v>
      </c>
      <c r="C15" s="203">
        <v>1</v>
      </c>
    </row>
    <row r="16" spans="1:5" ht="18" customHeight="1" x14ac:dyDescent="0.25">
      <c r="A16" s="190">
        <v>7</v>
      </c>
      <c r="B16" s="204" t="s">
        <v>151</v>
      </c>
      <c r="C16" s="203">
        <v>1</v>
      </c>
    </row>
    <row r="17" spans="1:3" ht="18" customHeight="1" x14ac:dyDescent="0.25">
      <c r="A17" s="190">
        <v>8</v>
      </c>
      <c r="B17" s="204" t="s">
        <v>482</v>
      </c>
      <c r="C17" s="203">
        <v>1</v>
      </c>
    </row>
    <row r="18" spans="1:3" ht="18" customHeight="1" x14ac:dyDescent="0.25">
      <c r="A18" s="190">
        <v>9</v>
      </c>
      <c r="B18" s="204" t="s">
        <v>449</v>
      </c>
      <c r="C18" s="203">
        <v>1</v>
      </c>
    </row>
    <row r="19" spans="1:3" ht="17.25" customHeight="1" x14ac:dyDescent="0.25">
      <c r="A19" s="190">
        <v>10</v>
      </c>
      <c r="B19" s="204" t="s">
        <v>566</v>
      </c>
      <c r="C19" s="203">
        <v>1</v>
      </c>
    </row>
    <row r="20" spans="1:3" ht="18" customHeight="1" x14ac:dyDescent="0.25">
      <c r="A20" s="190">
        <v>11</v>
      </c>
      <c r="B20" s="204" t="s">
        <v>396</v>
      </c>
      <c r="C20" s="203">
        <v>1</v>
      </c>
    </row>
    <row r="21" spans="1:3" ht="18" customHeight="1" x14ac:dyDescent="0.25">
      <c r="A21" s="190">
        <v>12</v>
      </c>
      <c r="B21" s="204" t="s">
        <v>567</v>
      </c>
      <c r="C21" s="203">
        <v>1</v>
      </c>
    </row>
    <row r="22" spans="1:3" ht="15" customHeight="1" x14ac:dyDescent="0.25">
      <c r="A22" s="190">
        <v>13</v>
      </c>
      <c r="B22" s="204" t="s">
        <v>410</v>
      </c>
      <c r="C22" s="203">
        <v>1</v>
      </c>
    </row>
    <row r="23" spans="1:3" ht="17.25" customHeight="1" x14ac:dyDescent="0.25">
      <c r="A23" s="190">
        <v>14</v>
      </c>
      <c r="B23" s="204" t="s">
        <v>568</v>
      </c>
      <c r="C23" s="203">
        <v>1</v>
      </c>
    </row>
    <row r="24" spans="1:3" s="145" customFormat="1" ht="34.9" customHeight="1" x14ac:dyDescent="0.3">
      <c r="A24" s="416" t="s">
        <v>49</v>
      </c>
      <c r="B24" s="416"/>
      <c r="C24" s="416"/>
    </row>
    <row r="25" spans="1:3" ht="18" customHeight="1" x14ac:dyDescent="0.25">
      <c r="A25" s="190">
        <v>1</v>
      </c>
      <c r="B25" s="204" t="s">
        <v>126</v>
      </c>
      <c r="C25" s="190">
        <v>4</v>
      </c>
    </row>
    <row r="26" spans="1:3" ht="18" customHeight="1" x14ac:dyDescent="0.25">
      <c r="A26" s="190">
        <v>2</v>
      </c>
      <c r="B26" s="205" t="s">
        <v>486</v>
      </c>
      <c r="C26" s="190">
        <v>3</v>
      </c>
    </row>
    <row r="27" spans="1:3" ht="18" customHeight="1" x14ac:dyDescent="0.25">
      <c r="A27" s="190">
        <v>3</v>
      </c>
      <c r="B27" s="205" t="s">
        <v>477</v>
      </c>
      <c r="C27" s="190">
        <v>2</v>
      </c>
    </row>
    <row r="28" spans="1:3" ht="18" customHeight="1" x14ac:dyDescent="0.25">
      <c r="A28" s="190">
        <v>4</v>
      </c>
      <c r="B28" s="205" t="s">
        <v>443</v>
      </c>
      <c r="C28" s="190">
        <v>2</v>
      </c>
    </row>
    <row r="29" spans="1:3" ht="18" customHeight="1" x14ac:dyDescent="0.25">
      <c r="A29" s="190">
        <v>5</v>
      </c>
      <c r="B29" s="205" t="s">
        <v>120</v>
      </c>
      <c r="C29" s="190">
        <v>1</v>
      </c>
    </row>
    <row r="30" spans="1:3" ht="18" customHeight="1" x14ac:dyDescent="0.25">
      <c r="A30" s="190">
        <v>6</v>
      </c>
      <c r="B30" s="205" t="s">
        <v>355</v>
      </c>
      <c r="C30" s="190">
        <v>1</v>
      </c>
    </row>
    <row r="31" spans="1:3" ht="18" customHeight="1" x14ac:dyDescent="0.25">
      <c r="A31" s="190">
        <v>7</v>
      </c>
      <c r="B31" s="205" t="s">
        <v>160</v>
      </c>
      <c r="C31" s="190">
        <v>1</v>
      </c>
    </row>
    <row r="32" spans="1:3" ht="18" customHeight="1" x14ac:dyDescent="0.25">
      <c r="A32" s="190">
        <v>8</v>
      </c>
      <c r="B32" s="205" t="s">
        <v>143</v>
      </c>
      <c r="C32" s="190">
        <v>1</v>
      </c>
    </row>
    <row r="33" spans="1:3" ht="18" customHeight="1" x14ac:dyDescent="0.25">
      <c r="A33" s="190">
        <v>9</v>
      </c>
      <c r="B33" s="152" t="s">
        <v>455</v>
      </c>
      <c r="C33" s="190">
        <v>1</v>
      </c>
    </row>
    <row r="34" spans="1:3" ht="18" customHeight="1" x14ac:dyDescent="0.25">
      <c r="A34" s="190">
        <v>10</v>
      </c>
      <c r="B34" s="205" t="s">
        <v>451</v>
      </c>
      <c r="C34" s="190">
        <v>1</v>
      </c>
    </row>
    <row r="35" spans="1:3" ht="18" customHeight="1" x14ac:dyDescent="0.25">
      <c r="A35" s="190">
        <v>11</v>
      </c>
      <c r="B35" s="205" t="s">
        <v>569</v>
      </c>
      <c r="C35" s="190">
        <v>1</v>
      </c>
    </row>
    <row r="36" spans="1:3" ht="18" customHeight="1" x14ac:dyDescent="0.25">
      <c r="A36" s="190">
        <v>12</v>
      </c>
      <c r="B36" s="205" t="s">
        <v>457</v>
      </c>
      <c r="C36" s="190">
        <v>1</v>
      </c>
    </row>
    <row r="37" spans="1:3" ht="18" customHeight="1" x14ac:dyDescent="0.25">
      <c r="A37" s="190">
        <v>13</v>
      </c>
      <c r="B37" s="205" t="s">
        <v>570</v>
      </c>
      <c r="C37" s="190">
        <v>1</v>
      </c>
    </row>
    <row r="38" spans="1:3" s="145" customFormat="1" ht="34.9" customHeight="1" x14ac:dyDescent="0.3">
      <c r="A38" s="416" t="s">
        <v>50</v>
      </c>
      <c r="B38" s="416"/>
      <c r="C38" s="416"/>
    </row>
    <row r="39" spans="1:3" ht="18.600000000000001" customHeight="1" x14ac:dyDescent="0.25">
      <c r="A39" s="190">
        <v>1</v>
      </c>
      <c r="B39" s="206" t="s">
        <v>109</v>
      </c>
      <c r="C39" s="207">
        <v>19</v>
      </c>
    </row>
    <row r="40" spans="1:3" ht="18.600000000000001" customHeight="1" x14ac:dyDescent="0.25">
      <c r="A40" s="190">
        <v>2</v>
      </c>
      <c r="B40" s="206" t="s">
        <v>132</v>
      </c>
      <c r="C40" s="207">
        <v>3</v>
      </c>
    </row>
    <row r="41" spans="1:3" ht="18.600000000000001" customHeight="1" x14ac:dyDescent="0.25">
      <c r="A41" s="190">
        <v>3</v>
      </c>
      <c r="B41" s="206" t="s">
        <v>444</v>
      </c>
      <c r="C41" s="207">
        <v>3</v>
      </c>
    </row>
    <row r="42" spans="1:3" ht="18.600000000000001" customHeight="1" x14ac:dyDescent="0.25">
      <c r="A42" s="190">
        <v>4</v>
      </c>
      <c r="B42" s="206" t="s">
        <v>119</v>
      </c>
      <c r="C42" s="207">
        <v>2</v>
      </c>
    </row>
    <row r="43" spans="1:3" ht="18.600000000000001" customHeight="1" x14ac:dyDescent="0.25">
      <c r="A43" s="190">
        <v>5</v>
      </c>
      <c r="B43" s="206" t="s">
        <v>164</v>
      </c>
      <c r="C43" s="207">
        <v>2</v>
      </c>
    </row>
    <row r="44" spans="1:3" ht="18.600000000000001" customHeight="1" x14ac:dyDescent="0.25">
      <c r="A44" s="190">
        <v>6</v>
      </c>
      <c r="B44" s="206" t="s">
        <v>420</v>
      </c>
      <c r="C44" s="207">
        <v>2</v>
      </c>
    </row>
    <row r="45" spans="1:3" ht="18.600000000000001" customHeight="1" x14ac:dyDescent="0.25">
      <c r="A45" s="190">
        <v>7</v>
      </c>
      <c r="B45" s="206" t="s">
        <v>563</v>
      </c>
      <c r="C45" s="207">
        <v>2</v>
      </c>
    </row>
    <row r="46" spans="1:3" ht="18.600000000000001" customHeight="1" x14ac:dyDescent="0.25">
      <c r="A46" s="190">
        <v>8</v>
      </c>
      <c r="B46" s="206" t="s">
        <v>162</v>
      </c>
      <c r="C46" s="207">
        <v>1</v>
      </c>
    </row>
    <row r="47" spans="1:3" ht="18.600000000000001" customHeight="1" x14ac:dyDescent="0.25">
      <c r="A47" s="190">
        <v>9</v>
      </c>
      <c r="B47" s="206" t="s">
        <v>163</v>
      </c>
      <c r="C47" s="207">
        <v>1</v>
      </c>
    </row>
    <row r="48" spans="1:3" ht="18.600000000000001" customHeight="1" x14ac:dyDescent="0.25">
      <c r="A48" s="190">
        <v>10</v>
      </c>
      <c r="B48" s="206" t="s">
        <v>461</v>
      </c>
      <c r="C48" s="207">
        <v>1</v>
      </c>
    </row>
    <row r="49" spans="1:3" ht="18.600000000000001" customHeight="1" x14ac:dyDescent="0.25">
      <c r="A49" s="190">
        <v>11</v>
      </c>
      <c r="B49" s="206" t="s">
        <v>374</v>
      </c>
      <c r="C49" s="207">
        <v>1</v>
      </c>
    </row>
    <row r="50" spans="1:3" ht="18.600000000000001" customHeight="1" x14ac:dyDescent="0.25">
      <c r="A50" s="190">
        <v>12</v>
      </c>
      <c r="B50" s="206" t="s">
        <v>571</v>
      </c>
      <c r="C50" s="207">
        <v>1</v>
      </c>
    </row>
    <row r="51" spans="1:3" ht="18.600000000000001" customHeight="1" x14ac:dyDescent="0.25">
      <c r="A51" s="190">
        <v>13</v>
      </c>
      <c r="B51" s="206" t="s">
        <v>572</v>
      </c>
      <c r="C51" s="207">
        <v>1</v>
      </c>
    </row>
    <row r="52" spans="1:3" ht="18.600000000000001" customHeight="1" x14ac:dyDescent="0.25">
      <c r="A52" s="190">
        <v>14</v>
      </c>
      <c r="B52" s="206" t="s">
        <v>573</v>
      </c>
      <c r="C52" s="207">
        <v>1</v>
      </c>
    </row>
    <row r="53" spans="1:3" ht="18.600000000000001" customHeight="1" x14ac:dyDescent="0.25">
      <c r="A53" s="190">
        <v>15</v>
      </c>
      <c r="B53" s="206" t="s">
        <v>574</v>
      </c>
      <c r="C53" s="207">
        <v>1</v>
      </c>
    </row>
    <row r="54" spans="1:3" s="145" customFormat="1" ht="34.9" customHeight="1" x14ac:dyDescent="0.3">
      <c r="A54" s="416" t="s">
        <v>51</v>
      </c>
      <c r="B54" s="416"/>
      <c r="C54" s="416"/>
    </row>
    <row r="55" spans="1:3" ht="18.600000000000001" customHeight="1" x14ac:dyDescent="0.25">
      <c r="A55" s="207">
        <v>1</v>
      </c>
      <c r="B55" s="191" t="s">
        <v>133</v>
      </c>
      <c r="C55" s="190">
        <v>6</v>
      </c>
    </row>
    <row r="56" spans="1:3" ht="18.600000000000001" customHeight="1" x14ac:dyDescent="0.25">
      <c r="A56" s="207">
        <v>2</v>
      </c>
      <c r="B56" s="191" t="s">
        <v>147</v>
      </c>
      <c r="C56" s="190">
        <v>5</v>
      </c>
    </row>
    <row r="57" spans="1:3" ht="18.600000000000001" customHeight="1" x14ac:dyDescent="0.25">
      <c r="A57" s="207">
        <v>3</v>
      </c>
      <c r="B57" s="191" t="s">
        <v>171</v>
      </c>
      <c r="C57" s="190">
        <v>3</v>
      </c>
    </row>
    <row r="58" spans="1:3" ht="18.600000000000001" customHeight="1" x14ac:dyDescent="0.25">
      <c r="A58" s="207">
        <v>4</v>
      </c>
      <c r="B58" s="191" t="s">
        <v>387</v>
      </c>
      <c r="C58" s="190">
        <v>2</v>
      </c>
    </row>
    <row r="59" spans="1:3" ht="18.600000000000001" customHeight="1" x14ac:dyDescent="0.25">
      <c r="A59" s="207">
        <v>5</v>
      </c>
      <c r="B59" s="191" t="s">
        <v>492</v>
      </c>
      <c r="C59" s="190">
        <v>1</v>
      </c>
    </row>
    <row r="60" spans="1:3" ht="18.600000000000001" customHeight="1" x14ac:dyDescent="0.25">
      <c r="A60" s="207">
        <v>6</v>
      </c>
      <c r="B60" s="191" t="s">
        <v>197</v>
      </c>
      <c r="C60" s="190">
        <v>1</v>
      </c>
    </row>
    <row r="61" spans="1:3" ht="18.600000000000001" customHeight="1" x14ac:dyDescent="0.25">
      <c r="A61" s="207">
        <v>7</v>
      </c>
      <c r="B61" s="191" t="s">
        <v>168</v>
      </c>
      <c r="C61" s="190">
        <v>1</v>
      </c>
    </row>
    <row r="62" spans="1:3" ht="18.600000000000001" customHeight="1" x14ac:dyDescent="0.25">
      <c r="A62" s="207">
        <v>8</v>
      </c>
      <c r="B62" s="191" t="s">
        <v>170</v>
      </c>
      <c r="C62" s="338">
        <v>1</v>
      </c>
    </row>
    <row r="63" spans="1:3" ht="18.600000000000001" customHeight="1" x14ac:dyDescent="0.25">
      <c r="A63" s="207">
        <v>9</v>
      </c>
      <c r="B63" s="191" t="s">
        <v>370</v>
      </c>
      <c r="C63" s="190">
        <v>1</v>
      </c>
    </row>
    <row r="64" spans="1:3" ht="18.600000000000001" customHeight="1" x14ac:dyDescent="0.25">
      <c r="A64" s="207">
        <v>10</v>
      </c>
      <c r="B64" s="191" t="s">
        <v>490</v>
      </c>
      <c r="C64" s="190">
        <v>1</v>
      </c>
    </row>
    <row r="65" spans="1:3" ht="18.600000000000001" customHeight="1" x14ac:dyDescent="0.25">
      <c r="A65" s="207">
        <v>11</v>
      </c>
      <c r="B65" s="191" t="s">
        <v>575</v>
      </c>
      <c r="C65" s="190">
        <v>1</v>
      </c>
    </row>
    <row r="66" spans="1:3" ht="18.600000000000001" customHeight="1" x14ac:dyDescent="0.25">
      <c r="A66" s="207">
        <v>12</v>
      </c>
      <c r="B66" s="191" t="s">
        <v>489</v>
      </c>
      <c r="C66" s="190">
        <v>1</v>
      </c>
    </row>
    <row r="67" spans="1:3" s="145" customFormat="1" ht="34.9" customHeight="1" x14ac:dyDescent="0.3">
      <c r="A67" s="416" t="s">
        <v>52</v>
      </c>
      <c r="B67" s="416"/>
      <c r="C67" s="416"/>
    </row>
    <row r="68" spans="1:3" ht="18.600000000000001" customHeight="1" x14ac:dyDescent="0.25">
      <c r="A68" s="190">
        <v>1</v>
      </c>
      <c r="B68" s="153" t="s">
        <v>104</v>
      </c>
      <c r="C68" s="190">
        <v>19</v>
      </c>
    </row>
    <row r="69" spans="1:3" ht="25.5" customHeight="1" x14ac:dyDescent="0.25">
      <c r="A69" s="190">
        <v>2</v>
      </c>
      <c r="B69" s="153" t="s">
        <v>377</v>
      </c>
      <c r="C69" s="190">
        <v>9</v>
      </c>
    </row>
    <row r="70" spans="1:3" ht="18.600000000000001" customHeight="1" x14ac:dyDescent="0.25">
      <c r="A70" s="190">
        <v>3</v>
      </c>
      <c r="B70" s="153" t="s">
        <v>111</v>
      </c>
      <c r="C70" s="190">
        <v>8</v>
      </c>
    </row>
    <row r="71" spans="1:3" ht="18.600000000000001" customHeight="1" x14ac:dyDescent="0.25">
      <c r="A71" s="338">
        <v>4</v>
      </c>
      <c r="B71" s="153" t="s">
        <v>172</v>
      </c>
      <c r="C71" s="190">
        <v>6</v>
      </c>
    </row>
    <row r="72" spans="1:3" ht="18.600000000000001" customHeight="1" x14ac:dyDescent="0.25">
      <c r="A72" s="338">
        <v>5</v>
      </c>
      <c r="B72" s="153" t="s">
        <v>110</v>
      </c>
      <c r="C72" s="338">
        <v>6</v>
      </c>
    </row>
    <row r="73" spans="1:3" ht="21" customHeight="1" x14ac:dyDescent="0.25">
      <c r="A73" s="338">
        <v>6</v>
      </c>
      <c r="B73" s="153" t="s">
        <v>106</v>
      </c>
      <c r="C73" s="190">
        <v>5</v>
      </c>
    </row>
    <row r="74" spans="1:3" x14ac:dyDescent="0.25">
      <c r="A74" s="338">
        <v>7</v>
      </c>
      <c r="B74" s="191" t="s">
        <v>112</v>
      </c>
      <c r="C74" s="190">
        <v>2</v>
      </c>
    </row>
    <row r="75" spans="1:3" ht="18.75" customHeight="1" x14ac:dyDescent="0.25">
      <c r="A75" s="338">
        <v>8</v>
      </c>
      <c r="B75" s="191" t="s">
        <v>251</v>
      </c>
      <c r="C75" s="190">
        <v>1</v>
      </c>
    </row>
    <row r="76" spans="1:3" ht="17.25" customHeight="1" x14ac:dyDescent="0.25">
      <c r="A76" s="338">
        <v>9</v>
      </c>
      <c r="B76" s="191" t="s">
        <v>138</v>
      </c>
      <c r="C76" s="190">
        <v>1</v>
      </c>
    </row>
    <row r="77" spans="1:3" ht="18" customHeight="1" x14ac:dyDescent="0.25">
      <c r="A77" s="338">
        <v>10</v>
      </c>
      <c r="B77" s="191" t="s">
        <v>131</v>
      </c>
      <c r="C77" s="190">
        <v>1</v>
      </c>
    </row>
    <row r="78" spans="1:3" ht="34.5" customHeight="1" x14ac:dyDescent="0.25">
      <c r="A78" s="338">
        <v>11</v>
      </c>
      <c r="B78" s="191" t="s">
        <v>363</v>
      </c>
      <c r="C78" s="190">
        <v>1</v>
      </c>
    </row>
    <row r="79" spans="1:3" ht="18.600000000000001" customHeight="1" x14ac:dyDescent="0.25">
      <c r="A79" s="338">
        <v>12</v>
      </c>
      <c r="B79" s="191" t="s">
        <v>576</v>
      </c>
      <c r="C79" s="190">
        <v>1</v>
      </c>
    </row>
    <row r="80" spans="1:3" ht="31.5" x14ac:dyDescent="0.25">
      <c r="A80" s="338">
        <v>13</v>
      </c>
      <c r="B80" s="191" t="s">
        <v>577</v>
      </c>
      <c r="C80" s="190">
        <v>1</v>
      </c>
    </row>
    <row r="81" spans="1:3" s="145" customFormat="1" ht="34.9" customHeight="1" x14ac:dyDescent="0.3">
      <c r="A81" s="391" t="s">
        <v>53</v>
      </c>
      <c r="B81" s="392"/>
      <c r="C81" s="484"/>
    </row>
    <row r="82" spans="1:3" x14ac:dyDescent="0.25">
      <c r="A82" s="207">
        <v>1</v>
      </c>
      <c r="B82" s="191" t="s">
        <v>248</v>
      </c>
      <c r="C82" s="190">
        <v>6</v>
      </c>
    </row>
    <row r="83" spans="1:3" x14ac:dyDescent="0.25">
      <c r="A83" s="207">
        <v>2</v>
      </c>
      <c r="B83" s="191" t="s">
        <v>181</v>
      </c>
      <c r="C83" s="338">
        <v>2</v>
      </c>
    </row>
    <row r="84" spans="1:3" x14ac:dyDescent="0.25">
      <c r="A84" s="207">
        <v>3</v>
      </c>
      <c r="B84" s="191" t="s">
        <v>184</v>
      </c>
      <c r="C84" s="338">
        <v>2</v>
      </c>
    </row>
    <row r="85" spans="1:3" x14ac:dyDescent="0.25">
      <c r="A85" s="207">
        <v>4</v>
      </c>
      <c r="B85" s="191" t="s">
        <v>494</v>
      </c>
      <c r="C85" s="338">
        <v>2</v>
      </c>
    </row>
    <row r="86" spans="1:3" x14ac:dyDescent="0.25">
      <c r="A86" s="207">
        <v>5</v>
      </c>
      <c r="B86" s="191" t="s">
        <v>183</v>
      </c>
      <c r="C86" s="338">
        <v>1</v>
      </c>
    </row>
    <row r="87" spans="1:3" x14ac:dyDescent="0.25">
      <c r="A87" s="207">
        <v>6</v>
      </c>
      <c r="B87" s="191" t="s">
        <v>413</v>
      </c>
      <c r="C87" s="342">
        <v>1</v>
      </c>
    </row>
    <row r="88" spans="1:3" s="145" customFormat="1" ht="34.9" customHeight="1" x14ac:dyDescent="0.3">
      <c r="A88" s="391" t="s">
        <v>54</v>
      </c>
      <c r="B88" s="392"/>
      <c r="C88" s="484"/>
    </row>
    <row r="89" spans="1:3" ht="18" customHeight="1" x14ac:dyDescent="0.25">
      <c r="A89" s="190">
        <v>1</v>
      </c>
      <c r="B89" s="153" t="s">
        <v>113</v>
      </c>
      <c r="C89" s="190">
        <v>6</v>
      </c>
    </row>
    <row r="90" spans="1:3" ht="18" customHeight="1" x14ac:dyDescent="0.25">
      <c r="A90" s="190">
        <v>2</v>
      </c>
      <c r="B90" s="153" t="s">
        <v>139</v>
      </c>
      <c r="C90" s="190">
        <v>3</v>
      </c>
    </row>
    <row r="91" spans="1:3" ht="34.5" customHeight="1" x14ac:dyDescent="0.25">
      <c r="A91" s="190">
        <v>3</v>
      </c>
      <c r="B91" s="153" t="s">
        <v>124</v>
      </c>
      <c r="C91" s="190">
        <v>3</v>
      </c>
    </row>
    <row r="92" spans="1:3" ht="18.75" customHeight="1" x14ac:dyDescent="0.25">
      <c r="A92" s="190">
        <v>4</v>
      </c>
      <c r="B92" s="153" t="s">
        <v>117</v>
      </c>
      <c r="C92" s="190">
        <v>2</v>
      </c>
    </row>
    <row r="93" spans="1:3" ht="21.75" customHeight="1" x14ac:dyDescent="0.25">
      <c r="A93" s="190">
        <v>5</v>
      </c>
      <c r="B93" s="153" t="s">
        <v>144</v>
      </c>
      <c r="C93" s="190">
        <v>2</v>
      </c>
    </row>
    <row r="94" spans="1:3" ht="18" customHeight="1" x14ac:dyDescent="0.25">
      <c r="A94" s="190">
        <v>6</v>
      </c>
      <c r="B94" s="153" t="s">
        <v>405</v>
      </c>
      <c r="C94" s="190">
        <v>1</v>
      </c>
    </row>
    <row r="95" spans="1:3" ht="15.75" customHeight="1" x14ac:dyDescent="0.25">
      <c r="A95" s="190">
        <v>7</v>
      </c>
      <c r="B95" s="153" t="s">
        <v>209</v>
      </c>
      <c r="C95" s="190">
        <v>1</v>
      </c>
    </row>
    <row r="96" spans="1:3" ht="19.5" customHeight="1" x14ac:dyDescent="0.25">
      <c r="A96" s="190">
        <v>8</v>
      </c>
      <c r="B96" s="153" t="s">
        <v>249</v>
      </c>
      <c r="C96" s="190">
        <v>1</v>
      </c>
    </row>
    <row r="97" spans="1:3" ht="18" customHeight="1" x14ac:dyDescent="0.25">
      <c r="A97" s="190">
        <v>9</v>
      </c>
      <c r="B97" s="153" t="s">
        <v>428</v>
      </c>
      <c r="C97" s="190">
        <v>1</v>
      </c>
    </row>
    <row r="98" spans="1:3" ht="18.75" customHeight="1" x14ac:dyDescent="0.25">
      <c r="A98" s="190">
        <v>10</v>
      </c>
      <c r="B98" s="153" t="s">
        <v>203</v>
      </c>
      <c r="C98" s="190">
        <v>1</v>
      </c>
    </row>
    <row r="99" spans="1:3" ht="21" customHeight="1" x14ac:dyDescent="0.25">
      <c r="A99" s="190">
        <v>11</v>
      </c>
      <c r="B99" s="153" t="s">
        <v>415</v>
      </c>
      <c r="C99" s="190">
        <v>1</v>
      </c>
    </row>
    <row r="100" spans="1:3" ht="19.5" customHeight="1" x14ac:dyDescent="0.25">
      <c r="A100" s="190">
        <v>12</v>
      </c>
      <c r="B100" s="153" t="s">
        <v>520</v>
      </c>
      <c r="C100" s="190">
        <v>1</v>
      </c>
    </row>
    <row r="101" spans="1:3" ht="18" customHeight="1" x14ac:dyDescent="0.25">
      <c r="A101" s="190">
        <v>13</v>
      </c>
      <c r="B101" s="153" t="s">
        <v>578</v>
      </c>
      <c r="C101" s="190">
        <v>1</v>
      </c>
    </row>
    <row r="102" spans="1:3" ht="23.25" customHeight="1" x14ac:dyDescent="0.25">
      <c r="A102" s="190">
        <v>14</v>
      </c>
      <c r="B102" s="153" t="s">
        <v>579</v>
      </c>
      <c r="C102" s="190">
        <v>1</v>
      </c>
    </row>
    <row r="103" spans="1:3" ht="18" customHeight="1" x14ac:dyDescent="0.25">
      <c r="A103" s="190">
        <v>15</v>
      </c>
      <c r="B103" s="153" t="s">
        <v>580</v>
      </c>
      <c r="C103" s="190">
        <v>1</v>
      </c>
    </row>
    <row r="104" spans="1:3" s="145" customFormat="1" ht="58.5" customHeight="1" x14ac:dyDescent="0.3">
      <c r="A104" s="391" t="s">
        <v>55</v>
      </c>
      <c r="B104" s="392"/>
      <c r="C104" s="484"/>
    </row>
    <row r="105" spans="1:3" x14ac:dyDescent="0.25">
      <c r="A105" s="190">
        <v>1</v>
      </c>
      <c r="B105" s="153" t="s">
        <v>102</v>
      </c>
      <c r="C105" s="190">
        <v>8</v>
      </c>
    </row>
    <row r="106" spans="1:3" ht="40.5" customHeight="1" x14ac:dyDescent="0.25">
      <c r="A106" s="190">
        <v>2</v>
      </c>
      <c r="B106" s="153" t="s">
        <v>200</v>
      </c>
      <c r="C106" s="190">
        <v>2</v>
      </c>
    </row>
    <row r="107" spans="1:3" ht="17.25" customHeight="1" x14ac:dyDescent="0.25">
      <c r="A107" s="190">
        <v>3</v>
      </c>
      <c r="B107" s="153" t="s">
        <v>137</v>
      </c>
      <c r="C107" s="190">
        <v>2</v>
      </c>
    </row>
    <row r="108" spans="1:3" ht="15" customHeight="1" x14ac:dyDescent="0.25">
      <c r="A108" s="190">
        <v>4</v>
      </c>
      <c r="B108" s="153" t="s">
        <v>189</v>
      </c>
      <c r="C108" s="190">
        <v>2</v>
      </c>
    </row>
    <row r="109" spans="1:3" ht="18" customHeight="1" x14ac:dyDescent="0.25">
      <c r="A109" s="190">
        <v>5</v>
      </c>
      <c r="B109" s="153" t="s">
        <v>105</v>
      </c>
      <c r="C109" s="190">
        <v>2</v>
      </c>
    </row>
    <row r="110" spans="1:3" ht="18" customHeight="1" x14ac:dyDescent="0.25">
      <c r="A110" s="190">
        <v>6</v>
      </c>
      <c r="B110" s="153" t="s">
        <v>108</v>
      </c>
      <c r="C110" s="190">
        <v>1</v>
      </c>
    </row>
    <row r="111" spans="1:3" ht="18" customHeight="1" x14ac:dyDescent="0.25">
      <c r="A111" s="190">
        <v>7</v>
      </c>
      <c r="B111" s="153" t="s">
        <v>114</v>
      </c>
      <c r="C111" s="190">
        <v>1</v>
      </c>
    </row>
    <row r="112" spans="1:3" ht="18" customHeight="1" x14ac:dyDescent="0.25">
      <c r="A112" s="190">
        <v>8</v>
      </c>
      <c r="B112" s="153" t="s">
        <v>190</v>
      </c>
      <c r="C112" s="190">
        <v>1</v>
      </c>
    </row>
    <row r="113" spans="1:3" ht="17.25" customHeight="1" x14ac:dyDescent="0.25">
      <c r="A113" s="190">
        <v>9</v>
      </c>
      <c r="B113" s="153" t="s">
        <v>501</v>
      </c>
      <c r="C113" s="190">
        <v>1</v>
      </c>
    </row>
    <row r="114" spans="1:3" ht="19.5" customHeight="1" x14ac:dyDescent="0.25">
      <c r="A114" s="190">
        <v>10</v>
      </c>
      <c r="B114" s="153" t="s">
        <v>521</v>
      </c>
      <c r="C114" s="190">
        <v>1</v>
      </c>
    </row>
    <row r="115" spans="1:3" ht="33" customHeight="1" x14ac:dyDescent="0.25">
      <c r="A115" s="190">
        <v>11</v>
      </c>
      <c r="B115" s="153" t="s">
        <v>581</v>
      </c>
      <c r="C115" s="190">
        <v>1</v>
      </c>
    </row>
    <row r="116" spans="1:3" ht="18.75" customHeight="1" x14ac:dyDescent="0.25">
      <c r="A116" s="190">
        <v>12</v>
      </c>
      <c r="B116" s="153" t="s">
        <v>499</v>
      </c>
      <c r="C116" s="190">
        <v>1</v>
      </c>
    </row>
    <row r="117" spans="1:3" ht="15.75" customHeight="1" x14ac:dyDescent="0.25">
      <c r="A117" s="190">
        <v>13</v>
      </c>
      <c r="B117" s="153" t="s">
        <v>582</v>
      </c>
      <c r="C117" s="190">
        <v>1</v>
      </c>
    </row>
    <row r="118" spans="1:3" ht="15.75" customHeight="1" x14ac:dyDescent="0.25">
      <c r="A118" s="190">
        <v>14</v>
      </c>
      <c r="B118" s="153" t="s">
        <v>500</v>
      </c>
      <c r="C118" s="190">
        <v>1</v>
      </c>
    </row>
    <row r="119" spans="1:3" ht="21.75" customHeight="1" x14ac:dyDescent="0.25">
      <c r="A119" s="190">
        <v>15</v>
      </c>
      <c r="B119" s="153" t="s">
        <v>583</v>
      </c>
      <c r="C119" s="190">
        <v>1</v>
      </c>
    </row>
    <row r="120" spans="1:3" s="145" customFormat="1" ht="34.9" customHeight="1" x14ac:dyDescent="0.3">
      <c r="A120" s="391" t="s">
        <v>191</v>
      </c>
      <c r="B120" s="392"/>
      <c r="C120" s="484"/>
    </row>
    <row r="121" spans="1:3" ht="19.149999999999999" customHeight="1" x14ac:dyDescent="0.25">
      <c r="A121" s="190">
        <v>1</v>
      </c>
      <c r="B121" s="153" t="s">
        <v>103</v>
      </c>
      <c r="C121" s="190">
        <v>28</v>
      </c>
    </row>
    <row r="122" spans="1:3" ht="19.149999999999999" customHeight="1" x14ac:dyDescent="0.25">
      <c r="A122" s="190">
        <v>2</v>
      </c>
      <c r="B122" s="153" t="s">
        <v>107</v>
      </c>
      <c r="C122" s="190">
        <v>14</v>
      </c>
    </row>
    <row r="123" spans="1:3" ht="19.149999999999999" customHeight="1" x14ac:dyDescent="0.25">
      <c r="A123" s="190">
        <v>3</v>
      </c>
      <c r="B123" s="153" t="s">
        <v>122</v>
      </c>
      <c r="C123" s="190">
        <v>7</v>
      </c>
    </row>
    <row r="124" spans="1:3" ht="19.149999999999999" customHeight="1" x14ac:dyDescent="0.25">
      <c r="A124" s="190">
        <v>4</v>
      </c>
      <c r="B124" s="153" t="s">
        <v>115</v>
      </c>
      <c r="C124" s="190">
        <v>6</v>
      </c>
    </row>
    <row r="125" spans="1:3" ht="19.149999999999999" customHeight="1" x14ac:dyDescent="0.25">
      <c r="A125" s="190">
        <v>5</v>
      </c>
      <c r="B125" s="153" t="s">
        <v>142</v>
      </c>
      <c r="C125" s="190">
        <v>4</v>
      </c>
    </row>
    <row r="126" spans="1:3" ht="19.149999999999999" customHeight="1" x14ac:dyDescent="0.25">
      <c r="A126" s="190">
        <v>6</v>
      </c>
      <c r="B126" s="153" t="s">
        <v>118</v>
      </c>
      <c r="C126" s="190">
        <v>3</v>
      </c>
    </row>
    <row r="127" spans="1:3" ht="19.149999999999999" customHeight="1" x14ac:dyDescent="0.25">
      <c r="A127" s="190">
        <v>7</v>
      </c>
      <c r="B127" s="153" t="s">
        <v>123</v>
      </c>
      <c r="C127" s="190">
        <v>3</v>
      </c>
    </row>
    <row r="128" spans="1:3" ht="19.5" customHeight="1" x14ac:dyDescent="0.25">
      <c r="A128" s="190">
        <v>8</v>
      </c>
      <c r="B128" s="153" t="s">
        <v>141</v>
      </c>
      <c r="C128" s="190">
        <v>2</v>
      </c>
    </row>
    <row r="129" spans="1:3" ht="21.75" customHeight="1" x14ac:dyDescent="0.25">
      <c r="A129" s="190">
        <v>9</v>
      </c>
      <c r="B129" s="153" t="s">
        <v>207</v>
      </c>
      <c r="C129" s="190">
        <v>1</v>
      </c>
    </row>
    <row r="130" spans="1:3" ht="33" customHeight="1" x14ac:dyDescent="0.25">
      <c r="A130" s="190">
        <v>10</v>
      </c>
      <c r="B130" s="153" t="s">
        <v>130</v>
      </c>
      <c r="C130" s="190">
        <v>1</v>
      </c>
    </row>
    <row r="131" spans="1:3" ht="21" customHeight="1" x14ac:dyDescent="0.25">
      <c r="A131" s="190">
        <v>11</v>
      </c>
      <c r="B131" s="153" t="s">
        <v>502</v>
      </c>
      <c r="C131" s="190">
        <v>1</v>
      </c>
    </row>
    <row r="132" spans="1:3" ht="24" customHeight="1" x14ac:dyDescent="0.25">
      <c r="A132" s="190">
        <v>12</v>
      </c>
      <c r="B132" s="153" t="s">
        <v>584</v>
      </c>
      <c r="C132" s="190">
        <v>1</v>
      </c>
    </row>
  </sheetData>
  <mergeCells count="15">
    <mergeCell ref="A88:C88"/>
    <mergeCell ref="A104:C104"/>
    <mergeCell ref="A120:C120"/>
    <mergeCell ref="A9:C9"/>
    <mergeCell ref="A24:C24"/>
    <mergeCell ref="A38:C38"/>
    <mergeCell ref="A54:C54"/>
    <mergeCell ref="A67:C67"/>
    <mergeCell ref="A81:C81"/>
    <mergeCell ref="A1:C1"/>
    <mergeCell ref="A2:C2"/>
    <mergeCell ref="A3:C3"/>
    <mergeCell ref="A5:A7"/>
    <mergeCell ref="B5:B7"/>
    <mergeCell ref="C5:C7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37" max="16383" man="1"/>
    <brk id="66" max="7" man="1"/>
    <brk id="87" max="7" man="1"/>
    <brk id="119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zoomScaleSheetLayoutView="90" workbookViewId="0">
      <selection activeCell="B19" sqref="B19"/>
    </sheetView>
  </sheetViews>
  <sheetFormatPr defaultColWidth="9.140625" defaultRowHeight="15.75" x14ac:dyDescent="0.25"/>
  <cols>
    <col min="1" max="1" width="3.140625" style="130" customWidth="1"/>
    <col min="2" max="2" width="42" style="143" customWidth="1"/>
    <col min="3" max="3" width="22.140625" style="131" customWidth="1"/>
    <col min="4" max="4" width="26.42578125" style="131" customWidth="1"/>
    <col min="5" max="16384" width="9.140625" style="131"/>
  </cols>
  <sheetData>
    <row r="1" spans="1:4" ht="45" customHeight="1" x14ac:dyDescent="0.25">
      <c r="B1" s="382" t="s">
        <v>585</v>
      </c>
      <c r="C1" s="382"/>
      <c r="D1" s="382"/>
    </row>
    <row r="2" spans="1:4" ht="20.25" customHeight="1" x14ac:dyDescent="0.25">
      <c r="B2" s="382" t="s">
        <v>95</v>
      </c>
      <c r="C2" s="382"/>
      <c r="D2" s="382"/>
    </row>
    <row r="3" spans="1:4" ht="21" customHeight="1" x14ac:dyDescent="0.3">
      <c r="B3" s="246" t="s">
        <v>212</v>
      </c>
    </row>
    <row r="4" spans="1:4" s="132" customFormat="1" ht="66" customHeight="1" x14ac:dyDescent="0.25">
      <c r="A4" s="296"/>
      <c r="B4" s="297" t="s">
        <v>96</v>
      </c>
      <c r="C4" s="298" t="s">
        <v>337</v>
      </c>
      <c r="D4" s="299" t="s">
        <v>338</v>
      </c>
    </row>
    <row r="5" spans="1:4" x14ac:dyDescent="0.25">
      <c r="A5" s="133">
        <v>1</v>
      </c>
      <c r="B5" s="152" t="s">
        <v>109</v>
      </c>
      <c r="C5" s="159">
        <v>19</v>
      </c>
      <c r="D5" s="301">
        <v>100</v>
      </c>
    </row>
    <row r="6" spans="1:4" x14ac:dyDescent="0.25">
      <c r="A6" s="133">
        <v>2</v>
      </c>
      <c r="B6" s="152" t="s">
        <v>104</v>
      </c>
      <c r="C6" s="159">
        <v>19</v>
      </c>
      <c r="D6" s="301">
        <v>100</v>
      </c>
    </row>
    <row r="7" spans="1:4" x14ac:dyDescent="0.25">
      <c r="A7" s="133">
        <v>3</v>
      </c>
      <c r="B7" s="152" t="s">
        <v>107</v>
      </c>
      <c r="C7" s="159">
        <v>14</v>
      </c>
      <c r="D7" s="301">
        <v>99.999999999999986</v>
      </c>
    </row>
    <row r="8" spans="1:4" s="137" customFormat="1" x14ac:dyDescent="0.25">
      <c r="A8" s="133">
        <v>4</v>
      </c>
      <c r="B8" s="152" t="s">
        <v>103</v>
      </c>
      <c r="C8" s="159">
        <v>13</v>
      </c>
      <c r="D8" s="301">
        <v>46.428571428571423</v>
      </c>
    </row>
    <row r="9" spans="1:4" s="137" customFormat="1" x14ac:dyDescent="0.25">
      <c r="A9" s="133">
        <v>5</v>
      </c>
      <c r="B9" s="152" t="s">
        <v>453</v>
      </c>
      <c r="C9" s="159">
        <v>9</v>
      </c>
      <c r="D9" s="301">
        <v>100</v>
      </c>
    </row>
    <row r="10" spans="1:4" s="137" customFormat="1" x14ac:dyDescent="0.25">
      <c r="A10" s="133">
        <v>6</v>
      </c>
      <c r="B10" s="152" t="s">
        <v>111</v>
      </c>
      <c r="C10" s="159">
        <v>7</v>
      </c>
      <c r="D10" s="301">
        <v>87.5</v>
      </c>
    </row>
    <row r="11" spans="1:4" s="137" customFormat="1" x14ac:dyDescent="0.25">
      <c r="A11" s="133">
        <v>7</v>
      </c>
      <c r="B11" s="152" t="s">
        <v>172</v>
      </c>
      <c r="C11" s="159">
        <v>6</v>
      </c>
      <c r="D11" s="301">
        <v>100</v>
      </c>
    </row>
    <row r="12" spans="1:4" s="137" customFormat="1" x14ac:dyDescent="0.25">
      <c r="A12" s="133">
        <v>8</v>
      </c>
      <c r="B12" s="152" t="s">
        <v>110</v>
      </c>
      <c r="C12" s="159">
        <v>6</v>
      </c>
      <c r="D12" s="301">
        <v>100</v>
      </c>
    </row>
    <row r="13" spans="1:4" s="137" customFormat="1" ht="18.75" customHeight="1" x14ac:dyDescent="0.25">
      <c r="A13" s="133">
        <v>9</v>
      </c>
      <c r="B13" s="152" t="s">
        <v>113</v>
      </c>
      <c r="C13" s="159">
        <v>6</v>
      </c>
      <c r="D13" s="301">
        <v>100</v>
      </c>
    </row>
    <row r="14" spans="1:4" s="137" customFormat="1" x14ac:dyDescent="0.25">
      <c r="A14" s="133">
        <v>10</v>
      </c>
      <c r="B14" s="152" t="s">
        <v>133</v>
      </c>
      <c r="C14" s="159">
        <v>6</v>
      </c>
      <c r="D14" s="301">
        <v>100</v>
      </c>
    </row>
    <row r="15" spans="1:4" s="137" customFormat="1" x14ac:dyDescent="0.25">
      <c r="A15" s="133">
        <v>11</v>
      </c>
      <c r="B15" s="152" t="s">
        <v>150</v>
      </c>
      <c r="C15" s="159">
        <v>6</v>
      </c>
      <c r="D15" s="301">
        <v>100</v>
      </c>
    </row>
    <row r="16" spans="1:4" s="137" customFormat="1" ht="20.25" customHeight="1" x14ac:dyDescent="0.25">
      <c r="A16" s="133">
        <v>12</v>
      </c>
      <c r="B16" s="152" t="s">
        <v>248</v>
      </c>
      <c r="C16" s="159">
        <v>6</v>
      </c>
      <c r="D16" s="301">
        <v>100</v>
      </c>
    </row>
    <row r="17" spans="1:4" s="137" customFormat="1" ht="19.5" customHeight="1" x14ac:dyDescent="0.25">
      <c r="A17" s="133">
        <v>13</v>
      </c>
      <c r="B17" s="152" t="s">
        <v>106</v>
      </c>
      <c r="C17" s="159">
        <v>5</v>
      </c>
      <c r="D17" s="301">
        <v>100</v>
      </c>
    </row>
    <row r="18" spans="1:4" s="137" customFormat="1" ht="19.5" customHeight="1" x14ac:dyDescent="0.25">
      <c r="A18" s="133">
        <v>14</v>
      </c>
      <c r="B18" s="152" t="s">
        <v>586</v>
      </c>
      <c r="C18" s="159">
        <v>4</v>
      </c>
      <c r="D18" s="301">
        <v>80</v>
      </c>
    </row>
    <row r="19" spans="1:4" s="137" customFormat="1" ht="31.5" x14ac:dyDescent="0.25">
      <c r="A19" s="133">
        <v>15</v>
      </c>
      <c r="B19" s="152" t="s">
        <v>126</v>
      </c>
      <c r="C19" s="159">
        <v>4</v>
      </c>
      <c r="D19" s="301">
        <v>100</v>
      </c>
    </row>
    <row r="20" spans="1:4" s="137" customFormat="1" ht="15.75" customHeight="1" x14ac:dyDescent="0.25">
      <c r="A20" s="133">
        <v>16</v>
      </c>
      <c r="B20" s="152" t="s">
        <v>122</v>
      </c>
      <c r="C20" s="159">
        <v>3</v>
      </c>
      <c r="D20" s="301">
        <v>42.857142857142854</v>
      </c>
    </row>
    <row r="21" spans="1:4" s="137" customFormat="1" x14ac:dyDescent="0.25">
      <c r="A21" s="133">
        <v>17</v>
      </c>
      <c r="B21" s="152" t="s">
        <v>115</v>
      </c>
      <c r="C21" s="159">
        <v>3</v>
      </c>
      <c r="D21" s="301">
        <v>50</v>
      </c>
    </row>
    <row r="22" spans="1:4" s="137" customFormat="1" ht="21" customHeight="1" x14ac:dyDescent="0.25">
      <c r="A22" s="133">
        <v>18</v>
      </c>
      <c r="B22" s="152" t="s">
        <v>142</v>
      </c>
      <c r="C22" s="159">
        <v>3</v>
      </c>
      <c r="D22" s="301">
        <v>75</v>
      </c>
    </row>
    <row r="23" spans="1:4" s="137" customFormat="1" x14ac:dyDescent="0.25">
      <c r="A23" s="133">
        <v>19</v>
      </c>
      <c r="B23" s="152" t="s">
        <v>123</v>
      </c>
      <c r="C23" s="159">
        <v>3</v>
      </c>
      <c r="D23" s="301">
        <v>100</v>
      </c>
    </row>
    <row r="24" spans="1:4" s="137" customFormat="1" x14ac:dyDescent="0.25">
      <c r="A24" s="133">
        <v>20</v>
      </c>
      <c r="B24" s="152" t="s">
        <v>132</v>
      </c>
      <c r="C24" s="159">
        <v>3</v>
      </c>
      <c r="D24" s="301">
        <v>100</v>
      </c>
    </row>
    <row r="25" spans="1:4" s="137" customFormat="1" ht="31.5" x14ac:dyDescent="0.25">
      <c r="A25" s="133">
        <v>21</v>
      </c>
      <c r="B25" s="152" t="s">
        <v>171</v>
      </c>
      <c r="C25" s="159">
        <v>3</v>
      </c>
      <c r="D25" s="301">
        <v>100</v>
      </c>
    </row>
    <row r="26" spans="1:4" s="137" customFormat="1" x14ac:dyDescent="0.25">
      <c r="A26" s="133">
        <v>22</v>
      </c>
      <c r="B26" s="152" t="s">
        <v>444</v>
      </c>
      <c r="C26" s="159">
        <v>3</v>
      </c>
      <c r="D26" s="301">
        <v>100</v>
      </c>
    </row>
    <row r="27" spans="1:4" s="137" customFormat="1" x14ac:dyDescent="0.25">
      <c r="A27" s="133">
        <v>23</v>
      </c>
      <c r="B27" s="152" t="s">
        <v>118</v>
      </c>
      <c r="C27" s="159">
        <v>2</v>
      </c>
      <c r="D27" s="301">
        <v>66.666666666666671</v>
      </c>
    </row>
    <row r="28" spans="1:4" s="137" customFormat="1" ht="31.5" x14ac:dyDescent="0.25">
      <c r="A28" s="133">
        <v>24</v>
      </c>
      <c r="B28" s="152" t="s">
        <v>486</v>
      </c>
      <c r="C28" s="159">
        <v>2</v>
      </c>
      <c r="D28" s="301">
        <v>66.666666666666671</v>
      </c>
    </row>
    <row r="29" spans="1:4" s="137" customFormat="1" x14ac:dyDescent="0.25">
      <c r="A29" s="133">
        <v>25</v>
      </c>
      <c r="B29" s="152" t="s">
        <v>181</v>
      </c>
      <c r="C29" s="159">
        <v>2</v>
      </c>
      <c r="D29" s="301">
        <v>100</v>
      </c>
    </row>
    <row r="30" spans="1:4" s="137" customFormat="1" x14ac:dyDescent="0.25">
      <c r="A30" s="133">
        <v>26</v>
      </c>
      <c r="B30" s="152" t="s">
        <v>137</v>
      </c>
      <c r="C30" s="159">
        <v>2</v>
      </c>
      <c r="D30" s="301">
        <v>100</v>
      </c>
    </row>
    <row r="31" spans="1:4" s="137" customFormat="1" x14ac:dyDescent="0.25">
      <c r="A31" s="133">
        <v>27</v>
      </c>
      <c r="B31" s="152" t="s">
        <v>119</v>
      </c>
      <c r="C31" s="159">
        <v>2</v>
      </c>
      <c r="D31" s="301">
        <v>100</v>
      </c>
    </row>
    <row r="32" spans="1:4" s="137" customFormat="1" ht="15" customHeight="1" x14ac:dyDescent="0.25">
      <c r="A32" s="133">
        <v>28</v>
      </c>
      <c r="B32" s="152" t="s">
        <v>387</v>
      </c>
      <c r="C32" s="159">
        <v>2</v>
      </c>
      <c r="D32" s="301">
        <v>100</v>
      </c>
    </row>
    <row r="33" spans="1:4" s="137" customFormat="1" ht="21" customHeight="1" x14ac:dyDescent="0.25">
      <c r="A33" s="133">
        <v>29</v>
      </c>
      <c r="B33" s="152" t="s">
        <v>184</v>
      </c>
      <c r="C33" s="159">
        <v>2</v>
      </c>
      <c r="D33" s="301">
        <v>100</v>
      </c>
    </row>
    <row r="34" spans="1:4" s="137" customFormat="1" x14ac:dyDescent="0.25">
      <c r="A34" s="133">
        <v>30</v>
      </c>
      <c r="B34" s="152" t="s">
        <v>477</v>
      </c>
      <c r="C34" s="159">
        <v>2</v>
      </c>
      <c r="D34" s="301">
        <v>100</v>
      </c>
    </row>
    <row r="35" spans="1:4" s="137" customFormat="1" x14ac:dyDescent="0.25">
      <c r="A35" s="133">
        <v>31</v>
      </c>
      <c r="B35" s="151" t="s">
        <v>144</v>
      </c>
      <c r="C35" s="159">
        <v>2</v>
      </c>
      <c r="D35" s="301">
        <v>100</v>
      </c>
    </row>
    <row r="36" spans="1:4" s="137" customFormat="1" ht="18.75" customHeight="1" x14ac:dyDescent="0.25">
      <c r="A36" s="133">
        <v>32</v>
      </c>
      <c r="B36" s="152" t="s">
        <v>164</v>
      </c>
      <c r="C36" s="159">
        <v>2</v>
      </c>
      <c r="D36" s="301">
        <v>100</v>
      </c>
    </row>
    <row r="37" spans="1:4" s="137" customFormat="1" x14ac:dyDescent="0.25">
      <c r="A37" s="133">
        <v>33</v>
      </c>
      <c r="B37" s="152" t="s">
        <v>443</v>
      </c>
      <c r="C37" s="159">
        <v>2</v>
      </c>
      <c r="D37" s="301">
        <v>100</v>
      </c>
    </row>
    <row r="38" spans="1:4" s="137" customFormat="1" ht="31.5" x14ac:dyDescent="0.25">
      <c r="A38" s="133">
        <v>34</v>
      </c>
      <c r="B38" s="152" t="s">
        <v>420</v>
      </c>
      <c r="C38" s="159">
        <v>2</v>
      </c>
      <c r="D38" s="301">
        <v>100</v>
      </c>
    </row>
    <row r="39" spans="1:4" s="137" customFormat="1" x14ac:dyDescent="0.25">
      <c r="A39" s="133">
        <v>35</v>
      </c>
      <c r="B39" s="152" t="s">
        <v>494</v>
      </c>
      <c r="C39" s="159">
        <v>2</v>
      </c>
      <c r="D39" s="301">
        <v>100</v>
      </c>
    </row>
    <row r="40" spans="1:4" s="137" customFormat="1" x14ac:dyDescent="0.25">
      <c r="A40" s="133">
        <v>36</v>
      </c>
      <c r="B40" s="152" t="s">
        <v>563</v>
      </c>
      <c r="C40" s="159">
        <v>2</v>
      </c>
      <c r="D40" s="301">
        <v>100</v>
      </c>
    </row>
    <row r="41" spans="1:4" ht="31.5" x14ac:dyDescent="0.25">
      <c r="A41" s="133">
        <v>37</v>
      </c>
      <c r="B41" s="205" t="s">
        <v>139</v>
      </c>
      <c r="C41" s="140">
        <v>1</v>
      </c>
      <c r="D41" s="302">
        <v>33.333333333333336</v>
      </c>
    </row>
    <row r="42" spans="1:4" x14ac:dyDescent="0.25">
      <c r="A42" s="133">
        <v>38</v>
      </c>
      <c r="B42" s="153" t="s">
        <v>141</v>
      </c>
      <c r="C42" s="140">
        <v>1</v>
      </c>
      <c r="D42" s="302">
        <v>50</v>
      </c>
    </row>
    <row r="43" spans="1:4" ht="15.75" customHeight="1" x14ac:dyDescent="0.25">
      <c r="A43" s="133">
        <v>39</v>
      </c>
      <c r="B43" s="152" t="s">
        <v>105</v>
      </c>
      <c r="C43" s="140">
        <v>1</v>
      </c>
      <c r="D43" s="302">
        <v>50</v>
      </c>
    </row>
    <row r="44" spans="1:4" ht="15" customHeight="1" x14ac:dyDescent="0.25">
      <c r="A44" s="133">
        <v>40</v>
      </c>
      <c r="B44" s="152" t="s">
        <v>251</v>
      </c>
      <c r="C44" s="140">
        <v>1</v>
      </c>
      <c r="D44" s="302">
        <v>100</v>
      </c>
    </row>
    <row r="45" spans="1:4" ht="29.25" customHeight="1" x14ac:dyDescent="0.25">
      <c r="A45" s="133">
        <v>41</v>
      </c>
      <c r="B45" s="152" t="s">
        <v>120</v>
      </c>
      <c r="C45" s="140">
        <v>1</v>
      </c>
      <c r="D45" s="302">
        <v>100</v>
      </c>
    </row>
    <row r="46" spans="1:4" x14ac:dyDescent="0.25">
      <c r="A46" s="133">
        <v>42</v>
      </c>
      <c r="B46" s="152" t="s">
        <v>207</v>
      </c>
      <c r="C46" s="140">
        <v>1</v>
      </c>
      <c r="D46" s="302">
        <v>100</v>
      </c>
    </row>
    <row r="47" spans="1:4" ht="31.5" x14ac:dyDescent="0.25">
      <c r="A47" s="133">
        <v>43</v>
      </c>
      <c r="B47" s="304" t="s">
        <v>155</v>
      </c>
      <c r="C47" s="140">
        <v>1</v>
      </c>
      <c r="D47" s="302">
        <v>100</v>
      </c>
    </row>
    <row r="48" spans="1:4" ht="18" customHeight="1" x14ac:dyDescent="0.25">
      <c r="A48" s="133">
        <v>44</v>
      </c>
      <c r="B48" s="304" t="s">
        <v>130</v>
      </c>
      <c r="C48" s="140">
        <v>1</v>
      </c>
      <c r="D48" s="302">
        <v>100</v>
      </c>
    </row>
    <row r="49" spans="1:4" x14ac:dyDescent="0.25">
      <c r="A49" s="133">
        <v>45</v>
      </c>
      <c r="B49" s="304" t="s">
        <v>138</v>
      </c>
      <c r="C49" s="140">
        <v>1</v>
      </c>
      <c r="D49" s="302">
        <v>100</v>
      </c>
    </row>
    <row r="50" spans="1:4" ht="16.5" customHeight="1" x14ac:dyDescent="0.25">
      <c r="A50" s="133">
        <v>46</v>
      </c>
      <c r="B50" s="304" t="s">
        <v>355</v>
      </c>
      <c r="C50" s="140">
        <v>1</v>
      </c>
      <c r="D50" s="302">
        <v>100</v>
      </c>
    </row>
    <row r="51" spans="1:4" ht="16.5" customHeight="1" x14ac:dyDescent="0.25">
      <c r="A51" s="133">
        <v>47</v>
      </c>
      <c r="B51" s="304" t="s">
        <v>160</v>
      </c>
      <c r="C51" s="140">
        <v>1</v>
      </c>
      <c r="D51" s="302">
        <v>100</v>
      </c>
    </row>
    <row r="52" spans="1:4" ht="16.5" customHeight="1" x14ac:dyDescent="0.25">
      <c r="A52" s="133">
        <v>48</v>
      </c>
      <c r="B52" s="304" t="s">
        <v>143</v>
      </c>
      <c r="C52" s="140">
        <v>1</v>
      </c>
      <c r="D52" s="302">
        <v>100</v>
      </c>
    </row>
    <row r="53" spans="1:4" ht="15" customHeight="1" x14ac:dyDescent="0.25">
      <c r="A53" s="133">
        <v>49</v>
      </c>
      <c r="B53" s="304" t="s">
        <v>196</v>
      </c>
      <c r="C53" s="140">
        <v>1</v>
      </c>
      <c r="D53" s="302">
        <v>100</v>
      </c>
    </row>
    <row r="54" spans="1:4" ht="18" customHeight="1" x14ac:dyDescent="0.25">
      <c r="A54" s="133">
        <v>50</v>
      </c>
      <c r="B54" s="153" t="s">
        <v>153</v>
      </c>
      <c r="C54" s="140">
        <v>1</v>
      </c>
      <c r="D54" s="302">
        <v>100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zoomScaleNormal="100" zoomScaleSheetLayoutView="90" workbookViewId="0">
      <selection activeCell="I12" sqref="I12"/>
    </sheetView>
  </sheetViews>
  <sheetFormatPr defaultColWidth="9.140625" defaultRowHeight="15.75" x14ac:dyDescent="0.25"/>
  <cols>
    <col min="1" max="1" width="3.140625" style="130" customWidth="1"/>
    <col min="2" max="2" width="42" style="143" customWidth="1"/>
    <col min="3" max="3" width="22.140625" style="131" customWidth="1"/>
    <col min="4" max="4" width="26.42578125" style="131" customWidth="1"/>
    <col min="5" max="16384" width="9.140625" style="131"/>
  </cols>
  <sheetData>
    <row r="1" spans="1:4" ht="45" customHeight="1" x14ac:dyDescent="0.25">
      <c r="B1" s="382" t="s">
        <v>587</v>
      </c>
      <c r="C1" s="382"/>
      <c r="D1" s="382"/>
    </row>
    <row r="2" spans="1:4" ht="20.25" customHeight="1" x14ac:dyDescent="0.25">
      <c r="B2" s="382" t="s">
        <v>95</v>
      </c>
      <c r="C2" s="382"/>
      <c r="D2" s="382"/>
    </row>
    <row r="3" spans="1:4" ht="18.75" x14ac:dyDescent="0.3">
      <c r="B3" s="246" t="s">
        <v>212</v>
      </c>
    </row>
    <row r="4" spans="1:4" s="132" customFormat="1" ht="66" customHeight="1" x14ac:dyDescent="0.25">
      <c r="A4" s="296"/>
      <c r="B4" s="297" t="s">
        <v>96</v>
      </c>
      <c r="C4" s="298" t="s">
        <v>340</v>
      </c>
      <c r="D4" s="299" t="s">
        <v>338</v>
      </c>
    </row>
    <row r="5" spans="1:4" x14ac:dyDescent="0.25">
      <c r="A5" s="133">
        <v>1</v>
      </c>
      <c r="B5" s="152" t="s">
        <v>103</v>
      </c>
      <c r="C5" s="159">
        <v>15</v>
      </c>
      <c r="D5" s="301">
        <v>53.571428571428577</v>
      </c>
    </row>
    <row r="6" spans="1:4" x14ac:dyDescent="0.25">
      <c r="A6" s="133">
        <v>2</v>
      </c>
      <c r="B6" s="152" t="s">
        <v>102</v>
      </c>
      <c r="C6" s="159">
        <v>8</v>
      </c>
      <c r="D6" s="301">
        <v>100</v>
      </c>
    </row>
    <row r="7" spans="1:4" x14ac:dyDescent="0.25">
      <c r="A7" s="133">
        <v>3</v>
      </c>
      <c r="B7" s="152" t="s">
        <v>122</v>
      </c>
      <c r="C7" s="159">
        <v>4</v>
      </c>
      <c r="D7" s="301">
        <v>57.142857142857146</v>
      </c>
    </row>
    <row r="8" spans="1:4" s="137" customFormat="1" x14ac:dyDescent="0.25">
      <c r="A8" s="133">
        <v>4</v>
      </c>
      <c r="B8" s="152" t="s">
        <v>115</v>
      </c>
      <c r="C8" s="159">
        <v>3</v>
      </c>
      <c r="D8" s="301">
        <v>50</v>
      </c>
    </row>
    <row r="9" spans="1:4" s="137" customFormat="1" ht="31.5" x14ac:dyDescent="0.25">
      <c r="A9" s="133">
        <v>5</v>
      </c>
      <c r="B9" s="152" t="s">
        <v>124</v>
      </c>
      <c r="C9" s="159">
        <v>3</v>
      </c>
      <c r="D9" s="301">
        <v>100</v>
      </c>
    </row>
    <row r="10" spans="1:4" s="137" customFormat="1" ht="31.5" x14ac:dyDescent="0.25">
      <c r="A10" s="133">
        <v>6</v>
      </c>
      <c r="B10" s="152" t="s">
        <v>139</v>
      </c>
      <c r="C10" s="159">
        <v>2</v>
      </c>
      <c r="D10" s="301">
        <v>66.666666666666657</v>
      </c>
    </row>
    <row r="11" spans="1:4" s="137" customFormat="1" x14ac:dyDescent="0.25">
      <c r="A11" s="133">
        <v>7</v>
      </c>
      <c r="B11" s="152" t="s">
        <v>112</v>
      </c>
      <c r="C11" s="159">
        <v>2</v>
      </c>
      <c r="D11" s="301">
        <v>100</v>
      </c>
    </row>
    <row r="12" spans="1:4" s="137" customFormat="1" ht="47.25" x14ac:dyDescent="0.25">
      <c r="A12" s="133">
        <v>8</v>
      </c>
      <c r="B12" s="152" t="s">
        <v>200</v>
      </c>
      <c r="C12" s="159">
        <v>2</v>
      </c>
      <c r="D12" s="301">
        <v>100</v>
      </c>
    </row>
    <row r="13" spans="1:4" s="137" customFormat="1" ht="15" customHeight="1" x14ac:dyDescent="0.25">
      <c r="A13" s="133">
        <v>9</v>
      </c>
      <c r="B13" s="152" t="s">
        <v>117</v>
      </c>
      <c r="C13" s="159">
        <v>2</v>
      </c>
      <c r="D13" s="301">
        <v>100</v>
      </c>
    </row>
    <row r="14" spans="1:4" s="137" customFormat="1" ht="14.25" customHeight="1" x14ac:dyDescent="0.25">
      <c r="A14" s="133">
        <v>10</v>
      </c>
      <c r="B14" s="152" t="s">
        <v>189</v>
      </c>
      <c r="C14" s="159">
        <v>2</v>
      </c>
      <c r="D14" s="301">
        <v>100</v>
      </c>
    </row>
    <row r="15" spans="1:4" s="137" customFormat="1" ht="16.5" customHeight="1" x14ac:dyDescent="0.25">
      <c r="A15" s="133">
        <v>11</v>
      </c>
      <c r="B15" s="152" t="s">
        <v>152</v>
      </c>
      <c r="C15" s="159">
        <v>2</v>
      </c>
      <c r="D15" s="301">
        <v>100</v>
      </c>
    </row>
    <row r="16" spans="1:4" s="137" customFormat="1" ht="21.75" customHeight="1" x14ac:dyDescent="0.25">
      <c r="A16" s="133">
        <v>12</v>
      </c>
      <c r="B16" s="152" t="s">
        <v>111</v>
      </c>
      <c r="C16" s="159">
        <v>1</v>
      </c>
      <c r="D16" s="301">
        <v>12.5</v>
      </c>
    </row>
    <row r="17" spans="1:4" s="137" customFormat="1" x14ac:dyDescent="0.25">
      <c r="A17" s="133">
        <v>13</v>
      </c>
      <c r="B17" s="152" t="s">
        <v>464</v>
      </c>
      <c r="C17" s="159">
        <v>1</v>
      </c>
      <c r="D17" s="301">
        <v>20</v>
      </c>
    </row>
    <row r="18" spans="1:4" s="137" customFormat="1" ht="23.25" customHeight="1" x14ac:dyDescent="0.25">
      <c r="A18" s="133">
        <v>14</v>
      </c>
      <c r="B18" s="152" t="s">
        <v>142</v>
      </c>
      <c r="C18" s="159">
        <v>1</v>
      </c>
      <c r="D18" s="301">
        <v>25</v>
      </c>
    </row>
    <row r="19" spans="1:4" s="137" customFormat="1" ht="20.25" customHeight="1" x14ac:dyDescent="0.25">
      <c r="A19" s="133">
        <v>15</v>
      </c>
      <c r="B19" s="152" t="s">
        <v>118</v>
      </c>
      <c r="C19" s="159">
        <v>1</v>
      </c>
      <c r="D19" s="301">
        <v>33.333333333333329</v>
      </c>
    </row>
    <row r="20" spans="1:4" s="137" customFormat="1" ht="33" customHeight="1" x14ac:dyDescent="0.25">
      <c r="A20" s="133">
        <v>16</v>
      </c>
      <c r="B20" s="152" t="s">
        <v>486</v>
      </c>
      <c r="C20" s="159">
        <v>1</v>
      </c>
      <c r="D20" s="301">
        <v>33.333333333333329</v>
      </c>
    </row>
    <row r="21" spans="1:4" s="137" customFormat="1" ht="17.25" customHeight="1" x14ac:dyDescent="0.25">
      <c r="A21" s="133">
        <v>17</v>
      </c>
      <c r="B21" s="152" t="s">
        <v>141</v>
      </c>
      <c r="C21" s="159">
        <v>1</v>
      </c>
      <c r="D21" s="301">
        <v>50</v>
      </c>
    </row>
    <row r="22" spans="1:4" s="137" customFormat="1" ht="21" customHeight="1" x14ac:dyDescent="0.25">
      <c r="A22" s="133">
        <v>18</v>
      </c>
      <c r="B22" s="152" t="s">
        <v>105</v>
      </c>
      <c r="C22" s="159">
        <v>1</v>
      </c>
      <c r="D22" s="301">
        <v>50</v>
      </c>
    </row>
    <row r="23" spans="1:4" s="137" customFormat="1" ht="18.75" customHeight="1" x14ac:dyDescent="0.25">
      <c r="A23" s="133">
        <v>19</v>
      </c>
      <c r="B23" s="152" t="s">
        <v>108</v>
      </c>
      <c r="C23" s="159">
        <v>1</v>
      </c>
      <c r="D23" s="301">
        <v>100</v>
      </c>
    </row>
    <row r="24" spans="1:4" s="137" customFormat="1" ht="19.5" customHeight="1" x14ac:dyDescent="0.25">
      <c r="A24" s="133">
        <v>20</v>
      </c>
      <c r="B24" s="152" t="s">
        <v>114</v>
      </c>
      <c r="C24" s="159">
        <v>1</v>
      </c>
      <c r="D24" s="301">
        <v>100</v>
      </c>
    </row>
    <row r="25" spans="1:4" s="137" customFormat="1" ht="21.75" customHeight="1" x14ac:dyDescent="0.25">
      <c r="A25" s="133">
        <v>21</v>
      </c>
      <c r="B25" s="152" t="s">
        <v>405</v>
      </c>
      <c r="C25" s="159">
        <v>1</v>
      </c>
      <c r="D25" s="301">
        <v>100</v>
      </c>
    </row>
    <row r="26" spans="1:4" s="137" customFormat="1" ht="16.5" customHeight="1" x14ac:dyDescent="0.25">
      <c r="A26" s="133">
        <v>22</v>
      </c>
      <c r="B26" s="152" t="s">
        <v>209</v>
      </c>
      <c r="C26" s="159">
        <v>1</v>
      </c>
      <c r="D26" s="301">
        <v>100</v>
      </c>
    </row>
    <row r="27" spans="1:4" s="137" customFormat="1" ht="17.25" customHeight="1" x14ac:dyDescent="0.25">
      <c r="A27" s="133">
        <v>23</v>
      </c>
      <c r="B27" s="152" t="s">
        <v>162</v>
      </c>
      <c r="C27" s="159">
        <v>1</v>
      </c>
      <c r="D27" s="301">
        <v>100</v>
      </c>
    </row>
    <row r="28" spans="1:4" s="137" customFormat="1" x14ac:dyDescent="0.25">
      <c r="A28" s="133">
        <v>24</v>
      </c>
      <c r="B28" s="152" t="s">
        <v>190</v>
      </c>
      <c r="C28" s="159">
        <v>1</v>
      </c>
      <c r="D28" s="301">
        <v>100</v>
      </c>
    </row>
    <row r="29" spans="1:4" s="137" customFormat="1" x14ac:dyDescent="0.25">
      <c r="A29" s="133">
        <v>25</v>
      </c>
      <c r="B29" s="152" t="s">
        <v>501</v>
      </c>
      <c r="C29" s="159">
        <v>1</v>
      </c>
      <c r="D29" s="301">
        <v>100</v>
      </c>
    </row>
    <row r="30" spans="1:4" s="137" customFormat="1" ht="19.5" customHeight="1" x14ac:dyDescent="0.25">
      <c r="A30" s="133">
        <v>26</v>
      </c>
      <c r="B30" s="152" t="s">
        <v>249</v>
      </c>
      <c r="C30" s="159">
        <v>1</v>
      </c>
      <c r="D30" s="301">
        <v>100</v>
      </c>
    </row>
    <row r="31" spans="1:4" s="137" customFormat="1" ht="22.5" customHeight="1" x14ac:dyDescent="0.25">
      <c r="A31" s="133">
        <v>27</v>
      </c>
      <c r="B31" s="152" t="s">
        <v>428</v>
      </c>
      <c r="C31" s="159">
        <v>1</v>
      </c>
      <c r="D31" s="301">
        <v>100</v>
      </c>
    </row>
    <row r="32" spans="1:4" s="137" customFormat="1" ht="23.25" customHeight="1" x14ac:dyDescent="0.25">
      <c r="A32" s="133">
        <v>28</v>
      </c>
      <c r="B32" s="152" t="s">
        <v>499</v>
      </c>
      <c r="C32" s="159">
        <v>1</v>
      </c>
      <c r="D32" s="301">
        <v>100</v>
      </c>
    </row>
    <row r="33" spans="1:4" s="137" customFormat="1" ht="30" customHeight="1" x14ac:dyDescent="0.25">
      <c r="A33" s="133">
        <v>29</v>
      </c>
      <c r="B33" s="152" t="s">
        <v>576</v>
      </c>
      <c r="C33" s="159">
        <v>1</v>
      </c>
      <c r="D33" s="301">
        <v>100</v>
      </c>
    </row>
    <row r="34" spans="1:4" s="137" customFormat="1" x14ac:dyDescent="0.25">
      <c r="A34" s="133">
        <v>30</v>
      </c>
      <c r="B34" s="152" t="s">
        <v>457</v>
      </c>
      <c r="C34" s="159">
        <v>1</v>
      </c>
      <c r="D34" s="301">
        <v>100</v>
      </c>
    </row>
    <row r="35" spans="1:4" s="137" customFormat="1" x14ac:dyDescent="0.25">
      <c r="A35" s="133">
        <v>31</v>
      </c>
      <c r="B35" s="151" t="s">
        <v>500</v>
      </c>
      <c r="C35" s="159">
        <v>1</v>
      </c>
      <c r="D35" s="301">
        <v>100</v>
      </c>
    </row>
    <row r="36" spans="1:4" s="137" customFormat="1" ht="31.5" x14ac:dyDescent="0.25">
      <c r="A36" s="133">
        <v>32</v>
      </c>
      <c r="B36" s="152" t="s">
        <v>583</v>
      </c>
      <c r="C36" s="159">
        <v>1</v>
      </c>
      <c r="D36" s="301">
        <v>100</v>
      </c>
    </row>
    <row r="37" spans="1:4" s="137" customFormat="1" ht="15" customHeight="1" x14ac:dyDescent="0.25">
      <c r="A37" s="133">
        <v>33</v>
      </c>
      <c r="B37" s="152" t="s">
        <v>588</v>
      </c>
      <c r="C37" s="159">
        <v>1</v>
      </c>
      <c r="D37" s="301">
        <v>100</v>
      </c>
    </row>
    <row r="38" spans="1:4" s="137" customFormat="1" x14ac:dyDescent="0.25">
      <c r="A38" s="133">
        <v>34</v>
      </c>
      <c r="B38" s="152" t="s">
        <v>579</v>
      </c>
      <c r="C38" s="159">
        <v>1</v>
      </c>
      <c r="D38" s="301">
        <v>100</v>
      </c>
    </row>
    <row r="39" spans="1:4" s="137" customFormat="1" ht="36" customHeight="1" x14ac:dyDescent="0.25">
      <c r="A39" s="133">
        <v>35</v>
      </c>
      <c r="B39" s="152" t="s">
        <v>589</v>
      </c>
      <c r="C39" s="159">
        <v>1</v>
      </c>
      <c r="D39" s="301">
        <v>100</v>
      </c>
    </row>
    <row r="40" spans="1:4" s="137" customFormat="1" x14ac:dyDescent="0.25">
      <c r="A40" s="133">
        <v>36</v>
      </c>
      <c r="B40" s="152" t="s">
        <v>590</v>
      </c>
      <c r="C40" s="159">
        <v>1</v>
      </c>
      <c r="D40" s="301">
        <v>100</v>
      </c>
    </row>
    <row r="41" spans="1:4" x14ac:dyDescent="0.25">
      <c r="A41" s="133">
        <v>37</v>
      </c>
      <c r="B41" s="205" t="s">
        <v>428</v>
      </c>
      <c r="C41" s="140">
        <v>7</v>
      </c>
      <c r="D41" s="302">
        <v>100</v>
      </c>
    </row>
    <row r="42" spans="1:4" ht="31.5" x14ac:dyDescent="0.25">
      <c r="A42" s="133">
        <v>38</v>
      </c>
      <c r="B42" s="153" t="s">
        <v>244</v>
      </c>
      <c r="C42" s="140">
        <v>7</v>
      </c>
      <c r="D42" s="302">
        <v>100</v>
      </c>
    </row>
    <row r="43" spans="1:4" x14ac:dyDescent="0.25">
      <c r="A43" s="133">
        <v>39</v>
      </c>
      <c r="B43" s="152" t="s">
        <v>110</v>
      </c>
      <c r="C43" s="140">
        <v>6</v>
      </c>
      <c r="D43" s="302">
        <v>5.5555555555555571</v>
      </c>
    </row>
    <row r="44" spans="1:4" ht="20.25" customHeight="1" x14ac:dyDescent="0.25">
      <c r="A44" s="133">
        <v>40</v>
      </c>
      <c r="B44" s="152" t="s">
        <v>127</v>
      </c>
      <c r="C44" s="140">
        <v>6</v>
      </c>
      <c r="D44" s="302">
        <v>27.272727272727266</v>
      </c>
    </row>
    <row r="45" spans="1:4" ht="18.75" customHeight="1" x14ac:dyDescent="0.25">
      <c r="A45" s="133">
        <v>41</v>
      </c>
      <c r="B45" s="152" t="s">
        <v>385</v>
      </c>
      <c r="C45" s="140">
        <v>6</v>
      </c>
      <c r="D45" s="302">
        <v>100</v>
      </c>
    </row>
    <row r="46" spans="1:4" ht="21" customHeight="1" x14ac:dyDescent="0.25">
      <c r="A46" s="133">
        <v>42</v>
      </c>
      <c r="B46" s="152" t="s">
        <v>180</v>
      </c>
      <c r="C46" s="140">
        <v>5</v>
      </c>
      <c r="D46" s="302">
        <v>45.454545454545453</v>
      </c>
    </row>
    <row r="47" spans="1:4" x14ac:dyDescent="0.25">
      <c r="A47" s="133">
        <v>43</v>
      </c>
      <c r="B47" s="304" t="s">
        <v>356</v>
      </c>
      <c r="C47" s="140">
        <v>5</v>
      </c>
      <c r="D47" s="302">
        <v>83.333333333333329</v>
      </c>
    </row>
    <row r="48" spans="1:4" ht="17.25" customHeight="1" x14ac:dyDescent="0.25">
      <c r="A48" s="133">
        <v>44</v>
      </c>
      <c r="B48" s="304" t="s">
        <v>393</v>
      </c>
      <c r="C48" s="140">
        <v>5</v>
      </c>
      <c r="D48" s="302">
        <v>83.333333333333329</v>
      </c>
    </row>
    <row r="49" spans="1:4" x14ac:dyDescent="0.25">
      <c r="A49" s="133">
        <v>45</v>
      </c>
      <c r="B49" s="304" t="s">
        <v>452</v>
      </c>
      <c r="C49" s="140">
        <v>5</v>
      </c>
      <c r="D49" s="302">
        <v>83.333333333333329</v>
      </c>
    </row>
    <row r="50" spans="1:4" x14ac:dyDescent="0.25">
      <c r="A50" s="133">
        <v>46</v>
      </c>
      <c r="B50" s="304" t="s">
        <v>160</v>
      </c>
      <c r="C50" s="140">
        <v>5</v>
      </c>
      <c r="D50" s="302">
        <v>100</v>
      </c>
    </row>
    <row r="51" spans="1:4" ht="31.5" x14ac:dyDescent="0.25">
      <c r="A51" s="133">
        <v>47</v>
      </c>
      <c r="B51" s="304" t="s">
        <v>471</v>
      </c>
      <c r="C51" s="140">
        <v>5</v>
      </c>
      <c r="D51" s="302">
        <v>100</v>
      </c>
    </row>
    <row r="52" spans="1:4" x14ac:dyDescent="0.25">
      <c r="A52" s="133">
        <v>48</v>
      </c>
      <c r="B52" s="304" t="s">
        <v>123</v>
      </c>
      <c r="C52" s="140">
        <v>4</v>
      </c>
      <c r="D52" s="302">
        <v>8.5106382978723332</v>
      </c>
    </row>
    <row r="53" spans="1:4" x14ac:dyDescent="0.25">
      <c r="A53" s="133">
        <v>49</v>
      </c>
      <c r="B53" s="304" t="s">
        <v>144</v>
      </c>
      <c r="C53" s="140">
        <v>4</v>
      </c>
      <c r="D53" s="302">
        <v>14.814814814814824</v>
      </c>
    </row>
    <row r="54" spans="1:4" x14ac:dyDescent="0.25">
      <c r="A54" s="133">
        <v>50</v>
      </c>
      <c r="B54" s="153" t="s">
        <v>186</v>
      </c>
      <c r="C54" s="140">
        <v>4</v>
      </c>
      <c r="D54" s="302">
        <v>30.769230769230774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K13" sqref="K13"/>
    </sheetView>
  </sheetViews>
  <sheetFormatPr defaultColWidth="8.85546875" defaultRowHeight="12.75" x14ac:dyDescent="0.2"/>
  <cols>
    <col min="1" max="1" width="39.140625" style="90" customWidth="1"/>
    <col min="2" max="2" width="13.140625" style="90" customWidth="1"/>
    <col min="3" max="3" width="13.5703125" style="90" customWidth="1"/>
    <col min="4" max="4" width="13.85546875" style="90" customWidth="1"/>
    <col min="5" max="5" width="14.85546875" style="169" customWidth="1"/>
    <col min="6" max="6" width="14.7109375" style="169" customWidth="1"/>
    <col min="7" max="7" width="13.42578125" style="90" customWidth="1"/>
    <col min="8" max="9" width="8.85546875" style="90"/>
    <col min="10" max="10" width="7.85546875" style="90" customWidth="1"/>
    <col min="11" max="256" width="8.85546875" style="90"/>
    <col min="257" max="257" width="37.140625" style="90" customWidth="1"/>
    <col min="258" max="259" width="10.5703125" style="90" customWidth="1"/>
    <col min="260" max="260" width="13" style="90" customWidth="1"/>
    <col min="261" max="262" width="10.28515625" style="90" customWidth="1"/>
    <col min="263" max="263" width="12.42578125" style="90" customWidth="1"/>
    <col min="264" max="265" width="8.85546875" style="90"/>
    <col min="266" max="266" width="7.85546875" style="90" customWidth="1"/>
    <col min="267" max="512" width="8.85546875" style="90"/>
    <col min="513" max="513" width="37.140625" style="90" customWidth="1"/>
    <col min="514" max="515" width="10.5703125" style="90" customWidth="1"/>
    <col min="516" max="516" width="13" style="90" customWidth="1"/>
    <col min="517" max="518" width="10.28515625" style="90" customWidth="1"/>
    <col min="519" max="519" width="12.42578125" style="90" customWidth="1"/>
    <col min="520" max="521" width="8.85546875" style="90"/>
    <col min="522" max="522" width="7.85546875" style="90" customWidth="1"/>
    <col min="523" max="768" width="8.85546875" style="90"/>
    <col min="769" max="769" width="37.140625" style="90" customWidth="1"/>
    <col min="770" max="771" width="10.5703125" style="90" customWidth="1"/>
    <col min="772" max="772" width="13" style="90" customWidth="1"/>
    <col min="773" max="774" width="10.28515625" style="90" customWidth="1"/>
    <col min="775" max="775" width="12.42578125" style="90" customWidth="1"/>
    <col min="776" max="777" width="8.85546875" style="90"/>
    <col min="778" max="778" width="7.85546875" style="90" customWidth="1"/>
    <col min="779" max="1024" width="8.85546875" style="90"/>
    <col min="1025" max="1025" width="37.140625" style="90" customWidth="1"/>
    <col min="1026" max="1027" width="10.5703125" style="90" customWidth="1"/>
    <col min="1028" max="1028" width="13" style="90" customWidth="1"/>
    <col min="1029" max="1030" width="10.28515625" style="90" customWidth="1"/>
    <col min="1031" max="1031" width="12.42578125" style="90" customWidth="1"/>
    <col min="1032" max="1033" width="8.85546875" style="90"/>
    <col min="1034" max="1034" width="7.85546875" style="90" customWidth="1"/>
    <col min="1035" max="1280" width="8.85546875" style="90"/>
    <col min="1281" max="1281" width="37.140625" style="90" customWidth="1"/>
    <col min="1282" max="1283" width="10.5703125" style="90" customWidth="1"/>
    <col min="1284" max="1284" width="13" style="90" customWidth="1"/>
    <col min="1285" max="1286" width="10.28515625" style="90" customWidth="1"/>
    <col min="1287" max="1287" width="12.42578125" style="90" customWidth="1"/>
    <col min="1288" max="1289" width="8.85546875" style="90"/>
    <col min="1290" max="1290" width="7.85546875" style="90" customWidth="1"/>
    <col min="1291" max="1536" width="8.85546875" style="90"/>
    <col min="1537" max="1537" width="37.140625" style="90" customWidth="1"/>
    <col min="1538" max="1539" width="10.5703125" style="90" customWidth="1"/>
    <col min="1540" max="1540" width="13" style="90" customWidth="1"/>
    <col min="1541" max="1542" width="10.28515625" style="90" customWidth="1"/>
    <col min="1543" max="1543" width="12.42578125" style="90" customWidth="1"/>
    <col min="1544" max="1545" width="8.85546875" style="90"/>
    <col min="1546" max="1546" width="7.85546875" style="90" customWidth="1"/>
    <col min="1547" max="1792" width="8.85546875" style="90"/>
    <col min="1793" max="1793" width="37.140625" style="90" customWidth="1"/>
    <col min="1794" max="1795" width="10.5703125" style="90" customWidth="1"/>
    <col min="1796" max="1796" width="13" style="90" customWidth="1"/>
    <col min="1797" max="1798" width="10.28515625" style="90" customWidth="1"/>
    <col min="1799" max="1799" width="12.42578125" style="90" customWidth="1"/>
    <col min="1800" max="1801" width="8.85546875" style="90"/>
    <col min="1802" max="1802" width="7.85546875" style="90" customWidth="1"/>
    <col min="1803" max="2048" width="8.85546875" style="90"/>
    <col min="2049" max="2049" width="37.140625" style="90" customWidth="1"/>
    <col min="2050" max="2051" width="10.5703125" style="90" customWidth="1"/>
    <col min="2052" max="2052" width="13" style="90" customWidth="1"/>
    <col min="2053" max="2054" width="10.28515625" style="90" customWidth="1"/>
    <col min="2055" max="2055" width="12.42578125" style="90" customWidth="1"/>
    <col min="2056" max="2057" width="8.85546875" style="90"/>
    <col min="2058" max="2058" width="7.85546875" style="90" customWidth="1"/>
    <col min="2059" max="2304" width="8.85546875" style="90"/>
    <col min="2305" max="2305" width="37.140625" style="90" customWidth="1"/>
    <col min="2306" max="2307" width="10.5703125" style="90" customWidth="1"/>
    <col min="2308" max="2308" width="13" style="90" customWidth="1"/>
    <col min="2309" max="2310" width="10.28515625" style="90" customWidth="1"/>
    <col min="2311" max="2311" width="12.42578125" style="90" customWidth="1"/>
    <col min="2312" max="2313" width="8.85546875" style="90"/>
    <col min="2314" max="2314" width="7.85546875" style="90" customWidth="1"/>
    <col min="2315" max="2560" width="8.85546875" style="90"/>
    <col min="2561" max="2561" width="37.140625" style="90" customWidth="1"/>
    <col min="2562" max="2563" width="10.5703125" style="90" customWidth="1"/>
    <col min="2564" max="2564" width="13" style="90" customWidth="1"/>
    <col min="2565" max="2566" width="10.28515625" style="90" customWidth="1"/>
    <col min="2567" max="2567" width="12.42578125" style="90" customWidth="1"/>
    <col min="2568" max="2569" width="8.85546875" style="90"/>
    <col min="2570" max="2570" width="7.85546875" style="90" customWidth="1"/>
    <col min="2571" max="2816" width="8.85546875" style="90"/>
    <col min="2817" max="2817" width="37.140625" style="90" customWidth="1"/>
    <col min="2818" max="2819" width="10.5703125" style="90" customWidth="1"/>
    <col min="2820" max="2820" width="13" style="90" customWidth="1"/>
    <col min="2821" max="2822" width="10.28515625" style="90" customWidth="1"/>
    <col min="2823" max="2823" width="12.42578125" style="90" customWidth="1"/>
    <col min="2824" max="2825" width="8.85546875" style="90"/>
    <col min="2826" max="2826" width="7.85546875" style="90" customWidth="1"/>
    <col min="2827" max="3072" width="8.85546875" style="90"/>
    <col min="3073" max="3073" width="37.140625" style="90" customWidth="1"/>
    <col min="3074" max="3075" width="10.5703125" style="90" customWidth="1"/>
    <col min="3076" max="3076" width="13" style="90" customWidth="1"/>
    <col min="3077" max="3078" width="10.28515625" style="90" customWidth="1"/>
    <col min="3079" max="3079" width="12.42578125" style="90" customWidth="1"/>
    <col min="3080" max="3081" width="8.85546875" style="90"/>
    <col min="3082" max="3082" width="7.85546875" style="90" customWidth="1"/>
    <col min="3083" max="3328" width="8.85546875" style="90"/>
    <col min="3329" max="3329" width="37.140625" style="90" customWidth="1"/>
    <col min="3330" max="3331" width="10.5703125" style="90" customWidth="1"/>
    <col min="3332" max="3332" width="13" style="90" customWidth="1"/>
    <col min="3333" max="3334" width="10.28515625" style="90" customWidth="1"/>
    <col min="3335" max="3335" width="12.42578125" style="90" customWidth="1"/>
    <col min="3336" max="3337" width="8.85546875" style="90"/>
    <col min="3338" max="3338" width="7.85546875" style="90" customWidth="1"/>
    <col min="3339" max="3584" width="8.85546875" style="90"/>
    <col min="3585" max="3585" width="37.140625" style="90" customWidth="1"/>
    <col min="3586" max="3587" width="10.5703125" style="90" customWidth="1"/>
    <col min="3588" max="3588" width="13" style="90" customWidth="1"/>
    <col min="3589" max="3590" width="10.28515625" style="90" customWidth="1"/>
    <col min="3591" max="3591" width="12.42578125" style="90" customWidth="1"/>
    <col min="3592" max="3593" width="8.85546875" style="90"/>
    <col min="3594" max="3594" width="7.85546875" style="90" customWidth="1"/>
    <col min="3595" max="3840" width="8.85546875" style="90"/>
    <col min="3841" max="3841" width="37.140625" style="90" customWidth="1"/>
    <col min="3842" max="3843" width="10.5703125" style="90" customWidth="1"/>
    <col min="3844" max="3844" width="13" style="90" customWidth="1"/>
    <col min="3845" max="3846" width="10.28515625" style="90" customWidth="1"/>
    <col min="3847" max="3847" width="12.42578125" style="90" customWidth="1"/>
    <col min="3848" max="3849" width="8.85546875" style="90"/>
    <col min="3850" max="3850" width="7.85546875" style="90" customWidth="1"/>
    <col min="3851" max="4096" width="8.85546875" style="90"/>
    <col min="4097" max="4097" width="37.140625" style="90" customWidth="1"/>
    <col min="4098" max="4099" width="10.5703125" style="90" customWidth="1"/>
    <col min="4100" max="4100" width="13" style="90" customWidth="1"/>
    <col min="4101" max="4102" width="10.28515625" style="90" customWidth="1"/>
    <col min="4103" max="4103" width="12.42578125" style="90" customWidth="1"/>
    <col min="4104" max="4105" width="8.85546875" style="90"/>
    <col min="4106" max="4106" width="7.85546875" style="90" customWidth="1"/>
    <col min="4107" max="4352" width="8.85546875" style="90"/>
    <col min="4353" max="4353" width="37.140625" style="90" customWidth="1"/>
    <col min="4354" max="4355" width="10.5703125" style="90" customWidth="1"/>
    <col min="4356" max="4356" width="13" style="90" customWidth="1"/>
    <col min="4357" max="4358" width="10.28515625" style="90" customWidth="1"/>
    <col min="4359" max="4359" width="12.42578125" style="90" customWidth="1"/>
    <col min="4360" max="4361" width="8.85546875" style="90"/>
    <col min="4362" max="4362" width="7.85546875" style="90" customWidth="1"/>
    <col min="4363" max="4608" width="8.85546875" style="90"/>
    <col min="4609" max="4609" width="37.140625" style="90" customWidth="1"/>
    <col min="4610" max="4611" width="10.5703125" style="90" customWidth="1"/>
    <col min="4612" max="4612" width="13" style="90" customWidth="1"/>
    <col min="4613" max="4614" width="10.28515625" style="90" customWidth="1"/>
    <col min="4615" max="4615" width="12.42578125" style="90" customWidth="1"/>
    <col min="4616" max="4617" width="8.85546875" style="90"/>
    <col min="4618" max="4618" width="7.85546875" style="90" customWidth="1"/>
    <col min="4619" max="4864" width="8.85546875" style="90"/>
    <col min="4865" max="4865" width="37.140625" style="90" customWidth="1"/>
    <col min="4866" max="4867" width="10.5703125" style="90" customWidth="1"/>
    <col min="4868" max="4868" width="13" style="90" customWidth="1"/>
    <col min="4869" max="4870" width="10.28515625" style="90" customWidth="1"/>
    <col min="4871" max="4871" width="12.42578125" style="90" customWidth="1"/>
    <col min="4872" max="4873" width="8.85546875" style="90"/>
    <col min="4874" max="4874" width="7.85546875" style="90" customWidth="1"/>
    <col min="4875" max="5120" width="8.85546875" style="90"/>
    <col min="5121" max="5121" width="37.140625" style="90" customWidth="1"/>
    <col min="5122" max="5123" width="10.5703125" style="90" customWidth="1"/>
    <col min="5124" max="5124" width="13" style="90" customWidth="1"/>
    <col min="5125" max="5126" width="10.28515625" style="90" customWidth="1"/>
    <col min="5127" max="5127" width="12.42578125" style="90" customWidth="1"/>
    <col min="5128" max="5129" width="8.85546875" style="90"/>
    <col min="5130" max="5130" width="7.85546875" style="90" customWidth="1"/>
    <col min="5131" max="5376" width="8.85546875" style="90"/>
    <col min="5377" max="5377" width="37.140625" style="90" customWidth="1"/>
    <col min="5378" max="5379" width="10.5703125" style="90" customWidth="1"/>
    <col min="5380" max="5380" width="13" style="90" customWidth="1"/>
    <col min="5381" max="5382" width="10.28515625" style="90" customWidth="1"/>
    <col min="5383" max="5383" width="12.42578125" style="90" customWidth="1"/>
    <col min="5384" max="5385" width="8.85546875" style="90"/>
    <col min="5386" max="5386" width="7.85546875" style="90" customWidth="1"/>
    <col min="5387" max="5632" width="8.85546875" style="90"/>
    <col min="5633" max="5633" width="37.140625" style="90" customWidth="1"/>
    <col min="5634" max="5635" width="10.5703125" style="90" customWidth="1"/>
    <col min="5636" max="5636" width="13" style="90" customWidth="1"/>
    <col min="5637" max="5638" width="10.28515625" style="90" customWidth="1"/>
    <col min="5639" max="5639" width="12.42578125" style="90" customWidth="1"/>
    <col min="5640" max="5641" width="8.85546875" style="90"/>
    <col min="5642" max="5642" width="7.85546875" style="90" customWidth="1"/>
    <col min="5643" max="5888" width="8.85546875" style="90"/>
    <col min="5889" max="5889" width="37.140625" style="90" customWidth="1"/>
    <col min="5890" max="5891" width="10.5703125" style="90" customWidth="1"/>
    <col min="5892" max="5892" width="13" style="90" customWidth="1"/>
    <col min="5893" max="5894" width="10.28515625" style="90" customWidth="1"/>
    <col min="5895" max="5895" width="12.42578125" style="90" customWidth="1"/>
    <col min="5896" max="5897" width="8.85546875" style="90"/>
    <col min="5898" max="5898" width="7.85546875" style="90" customWidth="1"/>
    <col min="5899" max="6144" width="8.85546875" style="90"/>
    <col min="6145" max="6145" width="37.140625" style="90" customWidth="1"/>
    <col min="6146" max="6147" width="10.5703125" style="90" customWidth="1"/>
    <col min="6148" max="6148" width="13" style="90" customWidth="1"/>
    <col min="6149" max="6150" width="10.28515625" style="90" customWidth="1"/>
    <col min="6151" max="6151" width="12.42578125" style="90" customWidth="1"/>
    <col min="6152" max="6153" width="8.85546875" style="90"/>
    <col min="6154" max="6154" width="7.85546875" style="90" customWidth="1"/>
    <col min="6155" max="6400" width="8.85546875" style="90"/>
    <col min="6401" max="6401" width="37.140625" style="90" customWidth="1"/>
    <col min="6402" max="6403" width="10.5703125" style="90" customWidth="1"/>
    <col min="6404" max="6404" width="13" style="90" customWidth="1"/>
    <col min="6405" max="6406" width="10.28515625" style="90" customWidth="1"/>
    <col min="6407" max="6407" width="12.42578125" style="90" customWidth="1"/>
    <col min="6408" max="6409" width="8.85546875" style="90"/>
    <col min="6410" max="6410" width="7.85546875" style="90" customWidth="1"/>
    <col min="6411" max="6656" width="8.85546875" style="90"/>
    <col min="6657" max="6657" width="37.140625" style="90" customWidth="1"/>
    <col min="6658" max="6659" width="10.5703125" style="90" customWidth="1"/>
    <col min="6660" max="6660" width="13" style="90" customWidth="1"/>
    <col min="6661" max="6662" width="10.28515625" style="90" customWidth="1"/>
    <col min="6663" max="6663" width="12.42578125" style="90" customWidth="1"/>
    <col min="6664" max="6665" width="8.85546875" style="90"/>
    <col min="6666" max="6666" width="7.85546875" style="90" customWidth="1"/>
    <col min="6667" max="6912" width="8.85546875" style="90"/>
    <col min="6913" max="6913" width="37.140625" style="90" customWidth="1"/>
    <col min="6914" max="6915" width="10.5703125" style="90" customWidth="1"/>
    <col min="6916" max="6916" width="13" style="90" customWidth="1"/>
    <col min="6917" max="6918" width="10.28515625" style="90" customWidth="1"/>
    <col min="6919" max="6919" width="12.42578125" style="90" customWidth="1"/>
    <col min="6920" max="6921" width="8.85546875" style="90"/>
    <col min="6922" max="6922" width="7.85546875" style="90" customWidth="1"/>
    <col min="6923" max="7168" width="8.85546875" style="90"/>
    <col min="7169" max="7169" width="37.140625" style="90" customWidth="1"/>
    <col min="7170" max="7171" width="10.5703125" style="90" customWidth="1"/>
    <col min="7172" max="7172" width="13" style="90" customWidth="1"/>
    <col min="7173" max="7174" width="10.28515625" style="90" customWidth="1"/>
    <col min="7175" max="7175" width="12.42578125" style="90" customWidth="1"/>
    <col min="7176" max="7177" width="8.85546875" style="90"/>
    <col min="7178" max="7178" width="7.85546875" style="90" customWidth="1"/>
    <col min="7179" max="7424" width="8.85546875" style="90"/>
    <col min="7425" max="7425" width="37.140625" style="90" customWidth="1"/>
    <col min="7426" max="7427" width="10.5703125" style="90" customWidth="1"/>
    <col min="7428" max="7428" width="13" style="90" customWidth="1"/>
    <col min="7429" max="7430" width="10.28515625" style="90" customWidth="1"/>
    <col min="7431" max="7431" width="12.42578125" style="90" customWidth="1"/>
    <col min="7432" max="7433" width="8.85546875" style="90"/>
    <col min="7434" max="7434" width="7.85546875" style="90" customWidth="1"/>
    <col min="7435" max="7680" width="8.85546875" style="90"/>
    <col min="7681" max="7681" width="37.140625" style="90" customWidth="1"/>
    <col min="7682" max="7683" width="10.5703125" style="90" customWidth="1"/>
    <col min="7684" max="7684" width="13" style="90" customWidth="1"/>
    <col min="7685" max="7686" width="10.28515625" style="90" customWidth="1"/>
    <col min="7687" max="7687" width="12.42578125" style="90" customWidth="1"/>
    <col min="7688" max="7689" width="8.85546875" style="90"/>
    <col min="7690" max="7690" width="7.85546875" style="90" customWidth="1"/>
    <col min="7691" max="7936" width="8.85546875" style="90"/>
    <col min="7937" max="7937" width="37.140625" style="90" customWidth="1"/>
    <col min="7938" max="7939" width="10.5703125" style="90" customWidth="1"/>
    <col min="7940" max="7940" width="13" style="90" customWidth="1"/>
    <col min="7941" max="7942" width="10.28515625" style="90" customWidth="1"/>
    <col min="7943" max="7943" width="12.42578125" style="90" customWidth="1"/>
    <col min="7944" max="7945" width="8.85546875" style="90"/>
    <col min="7946" max="7946" width="7.85546875" style="90" customWidth="1"/>
    <col min="7947" max="8192" width="8.85546875" style="90"/>
    <col min="8193" max="8193" width="37.140625" style="90" customWidth="1"/>
    <col min="8194" max="8195" width="10.5703125" style="90" customWidth="1"/>
    <col min="8196" max="8196" width="13" style="90" customWidth="1"/>
    <col min="8197" max="8198" width="10.28515625" style="90" customWidth="1"/>
    <col min="8199" max="8199" width="12.42578125" style="90" customWidth="1"/>
    <col min="8200" max="8201" width="8.85546875" style="90"/>
    <col min="8202" max="8202" width="7.85546875" style="90" customWidth="1"/>
    <col min="8203" max="8448" width="8.85546875" style="90"/>
    <col min="8449" max="8449" width="37.140625" style="90" customWidth="1"/>
    <col min="8450" max="8451" width="10.5703125" style="90" customWidth="1"/>
    <col min="8452" max="8452" width="13" style="90" customWidth="1"/>
    <col min="8453" max="8454" width="10.28515625" style="90" customWidth="1"/>
    <col min="8455" max="8455" width="12.42578125" style="90" customWidth="1"/>
    <col min="8456" max="8457" width="8.85546875" style="90"/>
    <col min="8458" max="8458" width="7.85546875" style="90" customWidth="1"/>
    <col min="8459" max="8704" width="8.85546875" style="90"/>
    <col min="8705" max="8705" width="37.140625" style="90" customWidth="1"/>
    <col min="8706" max="8707" width="10.5703125" style="90" customWidth="1"/>
    <col min="8708" max="8708" width="13" style="90" customWidth="1"/>
    <col min="8709" max="8710" width="10.28515625" style="90" customWidth="1"/>
    <col min="8711" max="8711" width="12.42578125" style="90" customWidth="1"/>
    <col min="8712" max="8713" width="8.85546875" style="90"/>
    <col min="8714" max="8714" width="7.85546875" style="90" customWidth="1"/>
    <col min="8715" max="8960" width="8.85546875" style="90"/>
    <col min="8961" max="8961" width="37.140625" style="90" customWidth="1"/>
    <col min="8962" max="8963" width="10.5703125" style="90" customWidth="1"/>
    <col min="8964" max="8964" width="13" style="90" customWidth="1"/>
    <col min="8965" max="8966" width="10.28515625" style="90" customWidth="1"/>
    <col min="8967" max="8967" width="12.42578125" style="90" customWidth="1"/>
    <col min="8968" max="8969" width="8.85546875" style="90"/>
    <col min="8970" max="8970" width="7.85546875" style="90" customWidth="1"/>
    <col min="8971" max="9216" width="8.85546875" style="90"/>
    <col min="9217" max="9217" width="37.140625" style="90" customWidth="1"/>
    <col min="9218" max="9219" width="10.5703125" style="90" customWidth="1"/>
    <col min="9220" max="9220" width="13" style="90" customWidth="1"/>
    <col min="9221" max="9222" width="10.28515625" style="90" customWidth="1"/>
    <col min="9223" max="9223" width="12.42578125" style="90" customWidth="1"/>
    <col min="9224" max="9225" width="8.85546875" style="90"/>
    <col min="9226" max="9226" width="7.85546875" style="90" customWidth="1"/>
    <col min="9227" max="9472" width="8.85546875" style="90"/>
    <col min="9473" max="9473" width="37.140625" style="90" customWidth="1"/>
    <col min="9474" max="9475" width="10.5703125" style="90" customWidth="1"/>
    <col min="9476" max="9476" width="13" style="90" customWidth="1"/>
    <col min="9477" max="9478" width="10.28515625" style="90" customWidth="1"/>
    <col min="9479" max="9479" width="12.42578125" style="90" customWidth="1"/>
    <col min="9480" max="9481" width="8.85546875" style="90"/>
    <col min="9482" max="9482" width="7.85546875" style="90" customWidth="1"/>
    <col min="9483" max="9728" width="8.85546875" style="90"/>
    <col min="9729" max="9729" width="37.140625" style="90" customWidth="1"/>
    <col min="9730" max="9731" width="10.5703125" style="90" customWidth="1"/>
    <col min="9732" max="9732" width="13" style="90" customWidth="1"/>
    <col min="9733" max="9734" width="10.28515625" style="90" customWidth="1"/>
    <col min="9735" max="9735" width="12.42578125" style="90" customWidth="1"/>
    <col min="9736" max="9737" width="8.85546875" style="90"/>
    <col min="9738" max="9738" width="7.85546875" style="90" customWidth="1"/>
    <col min="9739" max="9984" width="8.85546875" style="90"/>
    <col min="9985" max="9985" width="37.140625" style="90" customWidth="1"/>
    <col min="9986" max="9987" width="10.5703125" style="90" customWidth="1"/>
    <col min="9988" max="9988" width="13" style="90" customWidth="1"/>
    <col min="9989" max="9990" width="10.28515625" style="90" customWidth="1"/>
    <col min="9991" max="9991" width="12.42578125" style="90" customWidth="1"/>
    <col min="9992" max="9993" width="8.85546875" style="90"/>
    <col min="9994" max="9994" width="7.85546875" style="90" customWidth="1"/>
    <col min="9995" max="10240" width="8.85546875" style="90"/>
    <col min="10241" max="10241" width="37.140625" style="90" customWidth="1"/>
    <col min="10242" max="10243" width="10.5703125" style="90" customWidth="1"/>
    <col min="10244" max="10244" width="13" style="90" customWidth="1"/>
    <col min="10245" max="10246" width="10.28515625" style="90" customWidth="1"/>
    <col min="10247" max="10247" width="12.42578125" style="90" customWidth="1"/>
    <col min="10248" max="10249" width="8.85546875" style="90"/>
    <col min="10250" max="10250" width="7.85546875" style="90" customWidth="1"/>
    <col min="10251" max="10496" width="8.85546875" style="90"/>
    <col min="10497" max="10497" width="37.140625" style="90" customWidth="1"/>
    <col min="10498" max="10499" width="10.5703125" style="90" customWidth="1"/>
    <col min="10500" max="10500" width="13" style="90" customWidth="1"/>
    <col min="10501" max="10502" width="10.28515625" style="90" customWidth="1"/>
    <col min="10503" max="10503" width="12.42578125" style="90" customWidth="1"/>
    <col min="10504" max="10505" width="8.85546875" style="90"/>
    <col min="10506" max="10506" width="7.85546875" style="90" customWidth="1"/>
    <col min="10507" max="10752" width="8.85546875" style="90"/>
    <col min="10753" max="10753" width="37.140625" style="90" customWidth="1"/>
    <col min="10754" max="10755" width="10.5703125" style="90" customWidth="1"/>
    <col min="10756" max="10756" width="13" style="90" customWidth="1"/>
    <col min="10757" max="10758" width="10.28515625" style="90" customWidth="1"/>
    <col min="10759" max="10759" width="12.42578125" style="90" customWidth="1"/>
    <col min="10760" max="10761" width="8.85546875" style="90"/>
    <col min="10762" max="10762" width="7.85546875" style="90" customWidth="1"/>
    <col min="10763" max="11008" width="8.85546875" style="90"/>
    <col min="11009" max="11009" width="37.140625" style="90" customWidth="1"/>
    <col min="11010" max="11011" width="10.5703125" style="90" customWidth="1"/>
    <col min="11012" max="11012" width="13" style="90" customWidth="1"/>
    <col min="11013" max="11014" width="10.28515625" style="90" customWidth="1"/>
    <col min="11015" max="11015" width="12.42578125" style="90" customWidth="1"/>
    <col min="11016" max="11017" width="8.85546875" style="90"/>
    <col min="11018" max="11018" width="7.85546875" style="90" customWidth="1"/>
    <col min="11019" max="11264" width="8.85546875" style="90"/>
    <col min="11265" max="11265" width="37.140625" style="90" customWidth="1"/>
    <col min="11266" max="11267" width="10.5703125" style="90" customWidth="1"/>
    <col min="11268" max="11268" width="13" style="90" customWidth="1"/>
    <col min="11269" max="11270" width="10.28515625" style="90" customWidth="1"/>
    <col min="11271" max="11271" width="12.42578125" style="90" customWidth="1"/>
    <col min="11272" max="11273" width="8.85546875" style="90"/>
    <col min="11274" max="11274" width="7.85546875" style="90" customWidth="1"/>
    <col min="11275" max="11520" width="8.85546875" style="90"/>
    <col min="11521" max="11521" width="37.140625" style="90" customWidth="1"/>
    <col min="11522" max="11523" width="10.5703125" style="90" customWidth="1"/>
    <col min="11524" max="11524" width="13" style="90" customWidth="1"/>
    <col min="11525" max="11526" width="10.28515625" style="90" customWidth="1"/>
    <col min="11527" max="11527" width="12.42578125" style="90" customWidth="1"/>
    <col min="11528" max="11529" width="8.85546875" style="90"/>
    <col min="11530" max="11530" width="7.85546875" style="90" customWidth="1"/>
    <col min="11531" max="11776" width="8.85546875" style="90"/>
    <col min="11777" max="11777" width="37.140625" style="90" customWidth="1"/>
    <col min="11778" max="11779" width="10.5703125" style="90" customWidth="1"/>
    <col min="11780" max="11780" width="13" style="90" customWidth="1"/>
    <col min="11781" max="11782" width="10.28515625" style="90" customWidth="1"/>
    <col min="11783" max="11783" width="12.42578125" style="90" customWidth="1"/>
    <col min="11784" max="11785" width="8.85546875" style="90"/>
    <col min="11786" max="11786" width="7.85546875" style="90" customWidth="1"/>
    <col min="11787" max="12032" width="8.85546875" style="90"/>
    <col min="12033" max="12033" width="37.140625" style="90" customWidth="1"/>
    <col min="12034" max="12035" width="10.5703125" style="90" customWidth="1"/>
    <col min="12036" max="12036" width="13" style="90" customWidth="1"/>
    <col min="12037" max="12038" width="10.28515625" style="90" customWidth="1"/>
    <col min="12039" max="12039" width="12.42578125" style="90" customWidth="1"/>
    <col min="12040" max="12041" width="8.85546875" style="90"/>
    <col min="12042" max="12042" width="7.85546875" style="90" customWidth="1"/>
    <col min="12043" max="12288" width="8.85546875" style="90"/>
    <col min="12289" max="12289" width="37.140625" style="90" customWidth="1"/>
    <col min="12290" max="12291" width="10.5703125" style="90" customWidth="1"/>
    <col min="12292" max="12292" width="13" style="90" customWidth="1"/>
    <col min="12293" max="12294" width="10.28515625" style="90" customWidth="1"/>
    <col min="12295" max="12295" width="12.42578125" style="90" customWidth="1"/>
    <col min="12296" max="12297" width="8.85546875" style="90"/>
    <col min="12298" max="12298" width="7.85546875" style="90" customWidth="1"/>
    <col min="12299" max="12544" width="8.85546875" style="90"/>
    <col min="12545" max="12545" width="37.140625" style="90" customWidth="1"/>
    <col min="12546" max="12547" width="10.5703125" style="90" customWidth="1"/>
    <col min="12548" max="12548" width="13" style="90" customWidth="1"/>
    <col min="12549" max="12550" width="10.28515625" style="90" customWidth="1"/>
    <col min="12551" max="12551" width="12.42578125" style="90" customWidth="1"/>
    <col min="12552" max="12553" width="8.85546875" style="90"/>
    <col min="12554" max="12554" width="7.85546875" style="90" customWidth="1"/>
    <col min="12555" max="12800" width="8.85546875" style="90"/>
    <col min="12801" max="12801" width="37.140625" style="90" customWidth="1"/>
    <col min="12802" max="12803" width="10.5703125" style="90" customWidth="1"/>
    <col min="12804" max="12804" width="13" style="90" customWidth="1"/>
    <col min="12805" max="12806" width="10.28515625" style="90" customWidth="1"/>
    <col min="12807" max="12807" width="12.42578125" style="90" customWidth="1"/>
    <col min="12808" max="12809" width="8.85546875" style="90"/>
    <col min="12810" max="12810" width="7.85546875" style="90" customWidth="1"/>
    <col min="12811" max="13056" width="8.85546875" style="90"/>
    <col min="13057" max="13057" width="37.140625" style="90" customWidth="1"/>
    <col min="13058" max="13059" width="10.5703125" style="90" customWidth="1"/>
    <col min="13060" max="13060" width="13" style="90" customWidth="1"/>
    <col min="13061" max="13062" width="10.28515625" style="90" customWidth="1"/>
    <col min="13063" max="13063" width="12.42578125" style="90" customWidth="1"/>
    <col min="13064" max="13065" width="8.85546875" style="90"/>
    <col min="13066" max="13066" width="7.85546875" style="90" customWidth="1"/>
    <col min="13067" max="13312" width="8.85546875" style="90"/>
    <col min="13313" max="13313" width="37.140625" style="90" customWidth="1"/>
    <col min="13314" max="13315" width="10.5703125" style="90" customWidth="1"/>
    <col min="13316" max="13316" width="13" style="90" customWidth="1"/>
    <col min="13317" max="13318" width="10.28515625" style="90" customWidth="1"/>
    <col min="13319" max="13319" width="12.42578125" style="90" customWidth="1"/>
    <col min="13320" max="13321" width="8.85546875" style="90"/>
    <col min="13322" max="13322" width="7.85546875" style="90" customWidth="1"/>
    <col min="13323" max="13568" width="8.85546875" style="90"/>
    <col min="13569" max="13569" width="37.140625" style="90" customWidth="1"/>
    <col min="13570" max="13571" width="10.5703125" style="90" customWidth="1"/>
    <col min="13572" max="13572" width="13" style="90" customWidth="1"/>
    <col min="13573" max="13574" width="10.28515625" style="90" customWidth="1"/>
    <col min="13575" max="13575" width="12.42578125" style="90" customWidth="1"/>
    <col min="13576" max="13577" width="8.85546875" style="90"/>
    <col min="13578" max="13578" width="7.85546875" style="90" customWidth="1"/>
    <col min="13579" max="13824" width="8.85546875" style="90"/>
    <col min="13825" max="13825" width="37.140625" style="90" customWidth="1"/>
    <col min="13826" max="13827" width="10.5703125" style="90" customWidth="1"/>
    <col min="13828" max="13828" width="13" style="90" customWidth="1"/>
    <col min="13829" max="13830" width="10.28515625" style="90" customWidth="1"/>
    <col min="13831" max="13831" width="12.42578125" style="90" customWidth="1"/>
    <col min="13832" max="13833" width="8.85546875" style="90"/>
    <col min="13834" max="13834" width="7.85546875" style="90" customWidth="1"/>
    <col min="13835" max="14080" width="8.85546875" style="90"/>
    <col min="14081" max="14081" width="37.140625" style="90" customWidth="1"/>
    <col min="14082" max="14083" width="10.5703125" style="90" customWidth="1"/>
    <col min="14084" max="14084" width="13" style="90" customWidth="1"/>
    <col min="14085" max="14086" width="10.28515625" style="90" customWidth="1"/>
    <col min="14087" max="14087" width="12.42578125" style="90" customWidth="1"/>
    <col min="14088" max="14089" width="8.85546875" style="90"/>
    <col min="14090" max="14090" width="7.85546875" style="90" customWidth="1"/>
    <col min="14091" max="14336" width="8.85546875" style="90"/>
    <col min="14337" max="14337" width="37.140625" style="90" customWidth="1"/>
    <col min="14338" max="14339" width="10.5703125" style="90" customWidth="1"/>
    <col min="14340" max="14340" width="13" style="90" customWidth="1"/>
    <col min="14341" max="14342" width="10.28515625" style="90" customWidth="1"/>
    <col min="14343" max="14343" width="12.42578125" style="90" customWidth="1"/>
    <col min="14344" max="14345" width="8.85546875" style="90"/>
    <col min="14346" max="14346" width="7.85546875" style="90" customWidth="1"/>
    <col min="14347" max="14592" width="8.85546875" style="90"/>
    <col min="14593" max="14593" width="37.140625" style="90" customWidth="1"/>
    <col min="14594" max="14595" width="10.5703125" style="90" customWidth="1"/>
    <col min="14596" max="14596" width="13" style="90" customWidth="1"/>
    <col min="14597" max="14598" width="10.28515625" style="90" customWidth="1"/>
    <col min="14599" max="14599" width="12.42578125" style="90" customWidth="1"/>
    <col min="14600" max="14601" width="8.85546875" style="90"/>
    <col min="14602" max="14602" width="7.85546875" style="90" customWidth="1"/>
    <col min="14603" max="14848" width="8.85546875" style="90"/>
    <col min="14849" max="14849" width="37.140625" style="90" customWidth="1"/>
    <col min="14850" max="14851" width="10.5703125" style="90" customWidth="1"/>
    <col min="14852" max="14852" width="13" style="90" customWidth="1"/>
    <col min="14853" max="14854" width="10.28515625" style="90" customWidth="1"/>
    <col min="14855" max="14855" width="12.42578125" style="90" customWidth="1"/>
    <col min="14856" max="14857" width="8.85546875" style="90"/>
    <col min="14858" max="14858" width="7.85546875" style="90" customWidth="1"/>
    <col min="14859" max="15104" width="8.85546875" style="90"/>
    <col min="15105" max="15105" width="37.140625" style="90" customWidth="1"/>
    <col min="15106" max="15107" width="10.5703125" style="90" customWidth="1"/>
    <col min="15108" max="15108" width="13" style="90" customWidth="1"/>
    <col min="15109" max="15110" width="10.28515625" style="90" customWidth="1"/>
    <col min="15111" max="15111" width="12.42578125" style="90" customWidth="1"/>
    <col min="15112" max="15113" width="8.85546875" style="90"/>
    <col min="15114" max="15114" width="7.85546875" style="90" customWidth="1"/>
    <col min="15115" max="15360" width="8.85546875" style="90"/>
    <col min="15361" max="15361" width="37.140625" style="90" customWidth="1"/>
    <col min="15362" max="15363" width="10.5703125" style="90" customWidth="1"/>
    <col min="15364" max="15364" width="13" style="90" customWidth="1"/>
    <col min="15365" max="15366" width="10.28515625" style="90" customWidth="1"/>
    <col min="15367" max="15367" width="12.42578125" style="90" customWidth="1"/>
    <col min="15368" max="15369" width="8.85546875" style="90"/>
    <col min="15370" max="15370" width="7.85546875" style="90" customWidth="1"/>
    <col min="15371" max="15616" width="8.85546875" style="90"/>
    <col min="15617" max="15617" width="37.140625" style="90" customWidth="1"/>
    <col min="15618" max="15619" width="10.5703125" style="90" customWidth="1"/>
    <col min="15620" max="15620" width="13" style="90" customWidth="1"/>
    <col min="15621" max="15622" width="10.28515625" style="90" customWidth="1"/>
    <col min="15623" max="15623" width="12.42578125" style="90" customWidth="1"/>
    <col min="15624" max="15625" width="8.85546875" style="90"/>
    <col min="15626" max="15626" width="7.85546875" style="90" customWidth="1"/>
    <col min="15627" max="15872" width="8.85546875" style="90"/>
    <col min="15873" max="15873" width="37.140625" style="90" customWidth="1"/>
    <col min="15874" max="15875" width="10.5703125" style="90" customWidth="1"/>
    <col min="15876" max="15876" width="13" style="90" customWidth="1"/>
    <col min="15877" max="15878" width="10.28515625" style="90" customWidth="1"/>
    <col min="15879" max="15879" width="12.42578125" style="90" customWidth="1"/>
    <col min="15880" max="15881" width="8.85546875" style="90"/>
    <col min="15882" max="15882" width="7.85546875" style="90" customWidth="1"/>
    <col min="15883" max="16128" width="8.85546875" style="90"/>
    <col min="16129" max="16129" width="37.140625" style="90" customWidth="1"/>
    <col min="16130" max="16131" width="10.5703125" style="90" customWidth="1"/>
    <col min="16132" max="16132" width="13" style="90" customWidth="1"/>
    <col min="16133" max="16134" width="10.28515625" style="90" customWidth="1"/>
    <col min="16135" max="16135" width="12.42578125" style="90" customWidth="1"/>
    <col min="16136" max="16137" width="8.85546875" style="90"/>
    <col min="16138" max="16138" width="7.85546875" style="90" customWidth="1"/>
    <col min="16139" max="16384" width="8.85546875" style="90"/>
  </cols>
  <sheetData>
    <row r="1" spans="1:12" s="73" customFormat="1" ht="20.25" x14ac:dyDescent="0.3">
      <c r="A1" s="378" t="s">
        <v>240</v>
      </c>
      <c r="B1" s="378"/>
      <c r="C1" s="378"/>
      <c r="D1" s="378"/>
      <c r="E1" s="378"/>
      <c r="F1" s="378"/>
      <c r="G1" s="378"/>
    </row>
    <row r="2" spans="1:12" s="73" customFormat="1" ht="19.5" customHeight="1" x14ac:dyDescent="0.3">
      <c r="A2" s="372" t="s">
        <v>57</v>
      </c>
      <c r="B2" s="372"/>
      <c r="C2" s="372"/>
      <c r="D2" s="372"/>
      <c r="E2" s="372"/>
      <c r="F2" s="372"/>
      <c r="G2" s="372"/>
    </row>
    <row r="3" spans="1:12" s="76" customFormat="1" ht="20.25" customHeight="1" x14ac:dyDescent="0.25">
      <c r="A3" s="74"/>
      <c r="B3" s="74"/>
      <c r="C3" s="74"/>
      <c r="D3" s="74"/>
      <c r="E3" s="166"/>
      <c r="F3" s="166"/>
      <c r="G3" s="171" t="s">
        <v>58</v>
      </c>
    </row>
    <row r="4" spans="1:12" s="76" customFormat="1" ht="64.5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12" s="80" customFormat="1" ht="34.5" customHeight="1" x14ac:dyDescent="0.25">
      <c r="A5" s="77" t="s">
        <v>60</v>
      </c>
      <c r="B5" s="78">
        <f>SUM(B7:B25)</f>
        <v>850</v>
      </c>
      <c r="C5" s="78">
        <f>SUM(C7:C25)</f>
        <v>1480</v>
      </c>
      <c r="D5" s="165">
        <f>ROUND(C5/B5*100,1)</f>
        <v>174.1</v>
      </c>
      <c r="E5" s="78">
        <f>SUM(E7:E25)</f>
        <v>456</v>
      </c>
      <c r="F5" s="78">
        <f>SUM(F7:F25)</f>
        <v>844</v>
      </c>
      <c r="G5" s="79">
        <f>ROUND(F5/E5*100,1)</f>
        <v>185.1</v>
      </c>
    </row>
    <row r="6" spans="1:12" s="80" customFormat="1" ht="15.75" x14ac:dyDescent="0.25">
      <c r="A6" s="81" t="s">
        <v>26</v>
      </c>
      <c r="B6" s="82"/>
      <c r="C6" s="82"/>
      <c r="D6" s="84"/>
      <c r="E6" s="83"/>
      <c r="F6" s="83"/>
      <c r="G6" s="84"/>
    </row>
    <row r="7" spans="1:12" ht="34.15" customHeight="1" x14ac:dyDescent="0.2">
      <c r="A7" s="85" t="s">
        <v>27</v>
      </c>
      <c r="B7" s="87">
        <f>'[10]4'!C7</f>
        <v>103</v>
      </c>
      <c r="C7" s="87">
        <f>[12]Шаблон!$E10</f>
        <v>178</v>
      </c>
      <c r="D7" s="249">
        <f>IF(B7=0,0,C7/B7)*100</f>
        <v>172.8155339805825</v>
      </c>
      <c r="E7" s="245">
        <f>'[10]4'!F7</f>
        <v>59</v>
      </c>
      <c r="F7" s="87">
        <f>[12]Шаблон!$AH10</f>
        <v>99</v>
      </c>
      <c r="G7" s="249">
        <f>IF(E7=0,0,F7/E7)*100</f>
        <v>167.79661016949152</v>
      </c>
      <c r="H7" s="89"/>
      <c r="J7" s="91"/>
      <c r="K7" s="92"/>
      <c r="L7" s="92"/>
    </row>
    <row r="8" spans="1:12" ht="34.15" customHeight="1" x14ac:dyDescent="0.2">
      <c r="A8" s="85" t="s">
        <v>28</v>
      </c>
      <c r="B8" s="87">
        <f>'[10]4'!C8</f>
        <v>0</v>
      </c>
      <c r="C8" s="87">
        <f>[12]Шаблон!$E11</f>
        <v>12</v>
      </c>
      <c r="D8" s="249">
        <f t="shared" ref="D8:D25" si="0">IF(B8=0,0,C8/B8)*100</f>
        <v>0</v>
      </c>
      <c r="E8" s="245">
        <f>'[10]4'!F8</f>
        <v>0</v>
      </c>
      <c r="F8" s="87">
        <f>[12]Шаблон!$AH11</f>
        <v>0</v>
      </c>
      <c r="G8" s="249">
        <f t="shared" ref="G8:G25" si="1">IF(E8=0,0,F8/E8)*100</f>
        <v>0</v>
      </c>
      <c r="H8" s="89"/>
      <c r="J8" s="91"/>
      <c r="K8" s="92"/>
      <c r="L8" s="92"/>
    </row>
    <row r="9" spans="1:12" s="93" customFormat="1" ht="34.15" customHeight="1" x14ac:dyDescent="0.2">
      <c r="A9" s="85" t="s">
        <v>29</v>
      </c>
      <c r="B9" s="87">
        <f>'[10]4'!C9</f>
        <v>222</v>
      </c>
      <c r="C9" s="87">
        <f>[12]Шаблон!$E12</f>
        <v>349</v>
      </c>
      <c r="D9" s="249">
        <f t="shared" si="0"/>
        <v>157.2072072072072</v>
      </c>
      <c r="E9" s="245">
        <f>'[10]4'!F9</f>
        <v>146</v>
      </c>
      <c r="F9" s="87">
        <f>[12]Шаблон!$AH12</f>
        <v>241</v>
      </c>
      <c r="G9" s="249">
        <f t="shared" si="1"/>
        <v>165.06849315068493</v>
      </c>
      <c r="H9" s="89"/>
      <c r="I9" s="90"/>
      <c r="J9" s="91"/>
      <c r="K9" s="92"/>
      <c r="L9" s="92"/>
    </row>
    <row r="10" spans="1:12" ht="34.15" customHeight="1" x14ac:dyDescent="0.2">
      <c r="A10" s="85" t="s">
        <v>30</v>
      </c>
      <c r="B10" s="87">
        <f>'[10]4'!C10</f>
        <v>42</v>
      </c>
      <c r="C10" s="87">
        <f>[12]Шаблон!$E13</f>
        <v>51</v>
      </c>
      <c r="D10" s="249">
        <f t="shared" si="0"/>
        <v>121.42857142857142</v>
      </c>
      <c r="E10" s="245">
        <f>'[10]4'!F10</f>
        <v>26</v>
      </c>
      <c r="F10" s="87">
        <f>[12]Шаблон!$AH13</f>
        <v>19</v>
      </c>
      <c r="G10" s="249">
        <f t="shared" si="1"/>
        <v>73.076923076923066</v>
      </c>
      <c r="H10" s="89"/>
      <c r="J10" s="91"/>
      <c r="K10" s="92"/>
      <c r="L10" s="92"/>
    </row>
    <row r="11" spans="1:12" ht="34.15" customHeight="1" x14ac:dyDescent="0.2">
      <c r="A11" s="85" t="s">
        <v>31</v>
      </c>
      <c r="B11" s="87">
        <f>'[10]4'!C11</f>
        <v>10</v>
      </c>
      <c r="C11" s="87">
        <f>[12]Шаблон!$E14</f>
        <v>28</v>
      </c>
      <c r="D11" s="249">
        <f t="shared" si="0"/>
        <v>280</v>
      </c>
      <c r="E11" s="245">
        <f>'[10]4'!F11</f>
        <v>4</v>
      </c>
      <c r="F11" s="87">
        <f>[12]Шаблон!$AH14</f>
        <v>17</v>
      </c>
      <c r="G11" s="249">
        <f t="shared" si="1"/>
        <v>425</v>
      </c>
      <c r="H11" s="89"/>
      <c r="J11" s="91"/>
      <c r="K11" s="92"/>
      <c r="L11" s="92"/>
    </row>
    <row r="12" spans="1:12" ht="25.9" customHeight="1" x14ac:dyDescent="0.2">
      <c r="A12" s="85" t="s">
        <v>32</v>
      </c>
      <c r="B12" s="87">
        <f>'[10]4'!C12</f>
        <v>9</v>
      </c>
      <c r="C12" s="87">
        <f>[12]Шаблон!$E15</f>
        <v>37</v>
      </c>
      <c r="D12" s="249">
        <f t="shared" si="0"/>
        <v>411.11111111111109</v>
      </c>
      <c r="E12" s="245">
        <f>'[10]4'!F12</f>
        <v>4</v>
      </c>
      <c r="F12" s="87">
        <f>[12]Шаблон!$AH15</f>
        <v>4</v>
      </c>
      <c r="G12" s="249">
        <f t="shared" si="1"/>
        <v>100</v>
      </c>
      <c r="H12" s="89"/>
      <c r="J12" s="91"/>
      <c r="K12" s="92"/>
      <c r="L12" s="92"/>
    </row>
    <row r="13" spans="1:12" ht="47.25" x14ac:dyDescent="0.2">
      <c r="A13" s="85" t="s">
        <v>33</v>
      </c>
      <c r="B13" s="87">
        <f>'[10]4'!C13</f>
        <v>85</v>
      </c>
      <c r="C13" s="87">
        <f>[12]Шаблон!$E16</f>
        <v>216</v>
      </c>
      <c r="D13" s="249">
        <f t="shared" si="0"/>
        <v>254.11764705882351</v>
      </c>
      <c r="E13" s="245">
        <f>'[10]4'!F13</f>
        <v>40</v>
      </c>
      <c r="F13" s="87">
        <f>[12]Шаблон!$AH16</f>
        <v>140</v>
      </c>
      <c r="G13" s="249">
        <f t="shared" si="1"/>
        <v>350</v>
      </c>
      <c r="H13" s="89"/>
      <c r="J13" s="91"/>
      <c r="K13" s="92"/>
      <c r="L13" s="92"/>
    </row>
    <row r="14" spans="1:12" ht="34.15" customHeight="1" x14ac:dyDescent="0.2">
      <c r="A14" s="85" t="s">
        <v>34</v>
      </c>
      <c r="B14" s="87">
        <f>'[10]4'!C14</f>
        <v>51</v>
      </c>
      <c r="C14" s="87">
        <f>[12]Шаблон!$E17</f>
        <v>65</v>
      </c>
      <c r="D14" s="249">
        <f t="shared" si="0"/>
        <v>127.45098039215685</v>
      </c>
      <c r="E14" s="245">
        <f>'[10]4'!F14</f>
        <v>32</v>
      </c>
      <c r="F14" s="87">
        <f>[12]Шаблон!$AH17</f>
        <v>40</v>
      </c>
      <c r="G14" s="249">
        <f t="shared" si="1"/>
        <v>125</v>
      </c>
      <c r="H14" s="89"/>
      <c r="J14" s="91"/>
      <c r="K14" s="92"/>
      <c r="L14" s="92"/>
    </row>
    <row r="15" spans="1:12" ht="34.15" customHeight="1" x14ac:dyDescent="0.2">
      <c r="A15" s="85" t="s">
        <v>35</v>
      </c>
      <c r="B15" s="87">
        <f>'[10]4'!C15</f>
        <v>20</v>
      </c>
      <c r="C15" s="87">
        <f>[12]Шаблон!$E18</f>
        <v>47</v>
      </c>
      <c r="D15" s="249">
        <f t="shared" si="0"/>
        <v>235</v>
      </c>
      <c r="E15" s="245">
        <f>'[10]4'!F15</f>
        <v>7</v>
      </c>
      <c r="F15" s="87">
        <f>[12]Шаблон!$AH18</f>
        <v>29</v>
      </c>
      <c r="G15" s="249">
        <f t="shared" si="1"/>
        <v>414.28571428571433</v>
      </c>
      <c r="H15" s="89"/>
      <c r="J15" s="91"/>
      <c r="K15" s="92"/>
      <c r="L15" s="92"/>
    </row>
    <row r="16" spans="1:12" ht="34.15" customHeight="1" x14ac:dyDescent="0.2">
      <c r="A16" s="85" t="s">
        <v>36</v>
      </c>
      <c r="B16" s="87">
        <f>'[10]4'!C16</f>
        <v>3</v>
      </c>
      <c r="C16" s="87">
        <f>[12]Шаблон!$E19</f>
        <v>5</v>
      </c>
      <c r="D16" s="249">
        <f t="shared" si="0"/>
        <v>166.66666666666669</v>
      </c>
      <c r="E16" s="245">
        <f>'[10]4'!F16</f>
        <v>1</v>
      </c>
      <c r="F16" s="87">
        <f>[12]Шаблон!$AH19</f>
        <v>2</v>
      </c>
      <c r="G16" s="249">
        <f t="shared" si="1"/>
        <v>200</v>
      </c>
      <c r="H16" s="89"/>
      <c r="J16" s="91"/>
      <c r="K16" s="92"/>
      <c r="L16" s="92"/>
    </row>
    <row r="17" spans="1:12" ht="34.15" customHeight="1" x14ac:dyDescent="0.2">
      <c r="A17" s="85" t="s">
        <v>37</v>
      </c>
      <c r="B17" s="87">
        <f>'[10]4'!C17</f>
        <v>0</v>
      </c>
      <c r="C17" s="87">
        <f>[12]Шаблон!$E20</f>
        <v>5</v>
      </c>
      <c r="D17" s="249">
        <f t="shared" si="0"/>
        <v>0</v>
      </c>
      <c r="E17" s="245">
        <f>'[10]4'!F17</f>
        <v>0</v>
      </c>
      <c r="F17" s="87">
        <f>[12]Шаблон!$AH20</f>
        <v>4</v>
      </c>
      <c r="G17" s="249">
        <f t="shared" si="1"/>
        <v>0</v>
      </c>
      <c r="H17" s="89"/>
      <c r="J17" s="91"/>
      <c r="K17" s="92"/>
      <c r="L17" s="92"/>
    </row>
    <row r="18" spans="1:12" ht="34.15" customHeight="1" x14ac:dyDescent="0.2">
      <c r="A18" s="85" t="s">
        <v>38</v>
      </c>
      <c r="B18" s="87">
        <f>'[10]4'!C18</f>
        <v>7</v>
      </c>
      <c r="C18" s="87">
        <f>[12]Шаблон!$E21</f>
        <v>16</v>
      </c>
      <c r="D18" s="249">
        <f t="shared" si="0"/>
        <v>228.57142857142856</v>
      </c>
      <c r="E18" s="245">
        <f>'[10]4'!F18</f>
        <v>2</v>
      </c>
      <c r="F18" s="87">
        <f>[12]Шаблон!$AH21</f>
        <v>9</v>
      </c>
      <c r="G18" s="249">
        <f t="shared" si="1"/>
        <v>450</v>
      </c>
      <c r="H18" s="89"/>
      <c r="J18" s="91"/>
      <c r="K18" s="92"/>
      <c r="L18" s="92"/>
    </row>
    <row r="19" spans="1:12" ht="34.15" customHeight="1" x14ac:dyDescent="0.2">
      <c r="A19" s="85" t="s">
        <v>39</v>
      </c>
      <c r="B19" s="87">
        <f>'[10]4'!C19</f>
        <v>7</v>
      </c>
      <c r="C19" s="87">
        <f>[12]Шаблон!$E22</f>
        <v>5</v>
      </c>
      <c r="D19" s="249">
        <f t="shared" si="0"/>
        <v>71.428571428571431</v>
      </c>
      <c r="E19" s="245">
        <f>'[10]4'!F19</f>
        <v>4</v>
      </c>
      <c r="F19" s="87">
        <f>[12]Шаблон!$AH22</f>
        <v>3</v>
      </c>
      <c r="G19" s="249">
        <f t="shared" si="1"/>
        <v>75</v>
      </c>
      <c r="H19" s="89"/>
      <c r="J19" s="91"/>
      <c r="K19" s="92"/>
      <c r="L19" s="92"/>
    </row>
    <row r="20" spans="1:12" ht="34.15" customHeight="1" x14ac:dyDescent="0.2">
      <c r="A20" s="85" t="s">
        <v>40</v>
      </c>
      <c r="B20" s="87">
        <f>'[10]4'!C20</f>
        <v>31</v>
      </c>
      <c r="C20" s="87">
        <f>[12]Шаблон!$E23</f>
        <v>48</v>
      </c>
      <c r="D20" s="249">
        <f t="shared" si="0"/>
        <v>154.83870967741936</v>
      </c>
      <c r="E20" s="245">
        <f>'[10]4'!F20</f>
        <v>12</v>
      </c>
      <c r="F20" s="87">
        <f>[12]Шаблон!$AH23</f>
        <v>29</v>
      </c>
      <c r="G20" s="249">
        <f t="shared" si="1"/>
        <v>241.66666666666666</v>
      </c>
      <c r="H20" s="89"/>
      <c r="J20" s="91"/>
      <c r="K20" s="92"/>
      <c r="L20" s="92"/>
    </row>
    <row r="21" spans="1:12" ht="34.15" customHeight="1" x14ac:dyDescent="0.2">
      <c r="A21" s="85" t="s">
        <v>41</v>
      </c>
      <c r="B21" s="87">
        <f>'[10]4'!C21</f>
        <v>72</v>
      </c>
      <c r="C21" s="87">
        <f>[12]Шаблон!$E24</f>
        <v>146</v>
      </c>
      <c r="D21" s="249">
        <f t="shared" si="0"/>
        <v>202.77777777777777</v>
      </c>
      <c r="E21" s="245">
        <f>'[10]4'!F21</f>
        <v>32</v>
      </c>
      <c r="F21" s="87">
        <f>[12]Шаблон!$AH24</f>
        <v>72</v>
      </c>
      <c r="G21" s="249">
        <f t="shared" si="1"/>
        <v>225</v>
      </c>
      <c r="H21" s="89"/>
      <c r="J21" s="91"/>
      <c r="K21" s="92"/>
      <c r="L21" s="92"/>
    </row>
    <row r="22" spans="1:12" ht="34.15" customHeight="1" x14ac:dyDescent="0.2">
      <c r="A22" s="85" t="s">
        <v>42</v>
      </c>
      <c r="B22" s="87">
        <f>'[10]4'!C22</f>
        <v>86</v>
      </c>
      <c r="C22" s="87">
        <f>[12]Шаблон!$E25</f>
        <v>138</v>
      </c>
      <c r="D22" s="249">
        <f t="shared" si="0"/>
        <v>160.46511627906978</v>
      </c>
      <c r="E22" s="245">
        <f>'[10]4'!F22</f>
        <v>26</v>
      </c>
      <c r="F22" s="87">
        <f>[12]Шаблон!$AH25</f>
        <v>56</v>
      </c>
      <c r="G22" s="249">
        <f t="shared" si="1"/>
        <v>215.38461538461539</v>
      </c>
      <c r="H22" s="89"/>
      <c r="J22" s="91"/>
      <c r="K22" s="92"/>
      <c r="L22" s="92"/>
    </row>
    <row r="23" spans="1:12" ht="34.15" customHeight="1" x14ac:dyDescent="0.2">
      <c r="A23" s="85" t="s">
        <v>43</v>
      </c>
      <c r="B23" s="87">
        <f>'[10]4'!C23</f>
        <v>88</v>
      </c>
      <c r="C23" s="87">
        <f>[12]Шаблон!$E26</f>
        <v>108</v>
      </c>
      <c r="D23" s="249">
        <f t="shared" si="0"/>
        <v>122.72727272727273</v>
      </c>
      <c r="E23" s="245">
        <f>'[10]4'!F23</f>
        <v>55</v>
      </c>
      <c r="F23" s="87">
        <f>[12]Шаблон!$AH26</f>
        <v>64</v>
      </c>
      <c r="G23" s="249">
        <f t="shared" si="1"/>
        <v>116.36363636363636</v>
      </c>
      <c r="H23" s="89"/>
      <c r="J23" s="91"/>
      <c r="K23" s="92"/>
      <c r="L23" s="92"/>
    </row>
    <row r="24" spans="1:12" ht="34.15" customHeight="1" x14ac:dyDescent="0.2">
      <c r="A24" s="85" t="s">
        <v>44</v>
      </c>
      <c r="B24" s="87">
        <f>'[10]4'!C24</f>
        <v>12</v>
      </c>
      <c r="C24" s="87">
        <f>[12]Шаблон!$E27</f>
        <v>12</v>
      </c>
      <c r="D24" s="249">
        <f t="shared" si="0"/>
        <v>100</v>
      </c>
      <c r="E24" s="245">
        <f>'[10]4'!F24</f>
        <v>4</v>
      </c>
      <c r="F24" s="87">
        <f>[12]Шаблон!$AH27</f>
        <v>8</v>
      </c>
      <c r="G24" s="249">
        <f t="shared" si="1"/>
        <v>200</v>
      </c>
      <c r="H24" s="89"/>
      <c r="J24" s="91"/>
      <c r="K24" s="92"/>
      <c r="L24" s="92"/>
    </row>
    <row r="25" spans="1:12" ht="34.15" customHeight="1" x14ac:dyDescent="0.2">
      <c r="A25" s="85" t="s">
        <v>45</v>
      </c>
      <c r="B25" s="87">
        <f>'[10]4'!C25</f>
        <v>2</v>
      </c>
      <c r="C25" s="87">
        <f>[12]Шаблон!$E28</f>
        <v>14</v>
      </c>
      <c r="D25" s="249">
        <f t="shared" si="0"/>
        <v>700</v>
      </c>
      <c r="E25" s="245">
        <f>'[10]4'!F25</f>
        <v>2</v>
      </c>
      <c r="F25" s="87">
        <f>[12]Шаблон!$AH28</f>
        <v>8</v>
      </c>
      <c r="G25" s="249">
        <f t="shared" si="1"/>
        <v>400</v>
      </c>
      <c r="H25" s="89"/>
      <c r="J25" s="91"/>
      <c r="K25" s="92"/>
      <c r="L25" s="92"/>
    </row>
    <row r="26" spans="1:12" ht="15.75" x14ac:dyDescent="0.2">
      <c r="A26" s="94"/>
      <c r="B26" s="94"/>
      <c r="C26" s="94"/>
      <c r="D26" s="94"/>
      <c r="E26" s="168"/>
      <c r="F26" s="168"/>
      <c r="G26" s="94"/>
      <c r="J26" s="91"/>
    </row>
    <row r="27" spans="1:12" ht="15.75" x14ac:dyDescent="0.2">
      <c r="A27" s="94"/>
      <c r="B27" s="94"/>
      <c r="C27" s="95"/>
      <c r="D27" s="94"/>
      <c r="E27" s="168"/>
      <c r="F27" s="168"/>
      <c r="G27" s="94"/>
      <c r="J27" s="91"/>
    </row>
    <row r="28" spans="1:12" x14ac:dyDescent="0.2">
      <c r="A28" s="94"/>
      <c r="B28" s="94"/>
      <c r="C28" s="94"/>
      <c r="D28" s="94"/>
      <c r="E28" s="168"/>
      <c r="F28" s="168"/>
      <c r="G28" s="94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H14" sqref="H14"/>
    </sheetView>
  </sheetViews>
  <sheetFormatPr defaultColWidth="8.85546875" defaultRowHeight="12.75" x14ac:dyDescent="0.2"/>
  <cols>
    <col min="1" max="1" width="37.140625" style="90" customWidth="1"/>
    <col min="2" max="2" width="13.7109375" style="90" customWidth="1"/>
    <col min="3" max="3" width="14.42578125" style="90" customWidth="1"/>
    <col min="4" max="4" width="13" style="90" customWidth="1"/>
    <col min="5" max="6" width="14.140625" style="90" customWidth="1"/>
    <col min="7" max="7" width="13.5703125" style="90" customWidth="1"/>
    <col min="8" max="9" width="8.85546875" style="90"/>
    <col min="10" max="10" width="11.5703125" style="90" customWidth="1"/>
    <col min="11" max="256" width="8.85546875" style="90"/>
    <col min="257" max="257" width="37.140625" style="90" customWidth="1"/>
    <col min="258" max="258" width="12.140625" style="90" customWidth="1"/>
    <col min="259" max="259" width="12.5703125" style="90" customWidth="1"/>
    <col min="260" max="260" width="13" style="90" customWidth="1"/>
    <col min="261" max="262" width="13.5703125" style="90" customWidth="1"/>
    <col min="263" max="263" width="12.42578125" style="90" customWidth="1"/>
    <col min="264" max="265" width="8.85546875" style="90"/>
    <col min="266" max="266" width="11.5703125" style="90" customWidth="1"/>
    <col min="267" max="512" width="8.85546875" style="90"/>
    <col min="513" max="513" width="37.140625" style="90" customWidth="1"/>
    <col min="514" max="514" width="12.140625" style="90" customWidth="1"/>
    <col min="515" max="515" width="12.5703125" style="90" customWidth="1"/>
    <col min="516" max="516" width="13" style="90" customWidth="1"/>
    <col min="517" max="518" width="13.5703125" style="90" customWidth="1"/>
    <col min="519" max="519" width="12.42578125" style="90" customWidth="1"/>
    <col min="520" max="521" width="8.85546875" style="90"/>
    <col min="522" max="522" width="11.5703125" style="90" customWidth="1"/>
    <col min="523" max="768" width="8.85546875" style="90"/>
    <col min="769" max="769" width="37.140625" style="90" customWidth="1"/>
    <col min="770" max="770" width="12.140625" style="90" customWidth="1"/>
    <col min="771" max="771" width="12.5703125" style="90" customWidth="1"/>
    <col min="772" max="772" width="13" style="90" customWidth="1"/>
    <col min="773" max="774" width="13.5703125" style="90" customWidth="1"/>
    <col min="775" max="775" width="12.42578125" style="90" customWidth="1"/>
    <col min="776" max="777" width="8.85546875" style="90"/>
    <col min="778" max="778" width="11.5703125" style="90" customWidth="1"/>
    <col min="779" max="1024" width="8.85546875" style="90"/>
    <col min="1025" max="1025" width="37.140625" style="90" customWidth="1"/>
    <col min="1026" max="1026" width="12.140625" style="90" customWidth="1"/>
    <col min="1027" max="1027" width="12.5703125" style="90" customWidth="1"/>
    <col min="1028" max="1028" width="13" style="90" customWidth="1"/>
    <col min="1029" max="1030" width="13.5703125" style="90" customWidth="1"/>
    <col min="1031" max="1031" width="12.42578125" style="90" customWidth="1"/>
    <col min="1032" max="1033" width="8.85546875" style="90"/>
    <col min="1034" max="1034" width="11.5703125" style="90" customWidth="1"/>
    <col min="1035" max="1280" width="8.85546875" style="90"/>
    <col min="1281" max="1281" width="37.140625" style="90" customWidth="1"/>
    <col min="1282" max="1282" width="12.140625" style="90" customWidth="1"/>
    <col min="1283" max="1283" width="12.5703125" style="90" customWidth="1"/>
    <col min="1284" max="1284" width="13" style="90" customWidth="1"/>
    <col min="1285" max="1286" width="13.5703125" style="90" customWidth="1"/>
    <col min="1287" max="1287" width="12.42578125" style="90" customWidth="1"/>
    <col min="1288" max="1289" width="8.85546875" style="90"/>
    <col min="1290" max="1290" width="11.5703125" style="90" customWidth="1"/>
    <col min="1291" max="1536" width="8.85546875" style="90"/>
    <col min="1537" max="1537" width="37.140625" style="90" customWidth="1"/>
    <col min="1538" max="1538" width="12.140625" style="90" customWidth="1"/>
    <col min="1539" max="1539" width="12.5703125" style="90" customWidth="1"/>
    <col min="1540" max="1540" width="13" style="90" customWidth="1"/>
    <col min="1541" max="1542" width="13.5703125" style="90" customWidth="1"/>
    <col min="1543" max="1543" width="12.42578125" style="90" customWidth="1"/>
    <col min="1544" max="1545" width="8.85546875" style="90"/>
    <col min="1546" max="1546" width="11.5703125" style="90" customWidth="1"/>
    <col min="1547" max="1792" width="8.85546875" style="90"/>
    <col min="1793" max="1793" width="37.140625" style="90" customWidth="1"/>
    <col min="1794" max="1794" width="12.140625" style="90" customWidth="1"/>
    <col min="1795" max="1795" width="12.5703125" style="90" customWidth="1"/>
    <col min="1796" max="1796" width="13" style="90" customWidth="1"/>
    <col min="1797" max="1798" width="13.5703125" style="90" customWidth="1"/>
    <col min="1799" max="1799" width="12.42578125" style="90" customWidth="1"/>
    <col min="1800" max="1801" width="8.85546875" style="90"/>
    <col min="1802" max="1802" width="11.5703125" style="90" customWidth="1"/>
    <col min="1803" max="2048" width="8.85546875" style="90"/>
    <col min="2049" max="2049" width="37.140625" style="90" customWidth="1"/>
    <col min="2050" max="2050" width="12.140625" style="90" customWidth="1"/>
    <col min="2051" max="2051" width="12.5703125" style="90" customWidth="1"/>
    <col min="2052" max="2052" width="13" style="90" customWidth="1"/>
    <col min="2053" max="2054" width="13.5703125" style="90" customWidth="1"/>
    <col min="2055" max="2055" width="12.42578125" style="90" customWidth="1"/>
    <col min="2056" max="2057" width="8.85546875" style="90"/>
    <col min="2058" max="2058" width="11.5703125" style="90" customWidth="1"/>
    <col min="2059" max="2304" width="8.85546875" style="90"/>
    <col min="2305" max="2305" width="37.140625" style="90" customWidth="1"/>
    <col min="2306" max="2306" width="12.140625" style="90" customWidth="1"/>
    <col min="2307" max="2307" width="12.5703125" style="90" customWidth="1"/>
    <col min="2308" max="2308" width="13" style="90" customWidth="1"/>
    <col min="2309" max="2310" width="13.5703125" style="90" customWidth="1"/>
    <col min="2311" max="2311" width="12.42578125" style="90" customWidth="1"/>
    <col min="2312" max="2313" width="8.85546875" style="90"/>
    <col min="2314" max="2314" width="11.5703125" style="90" customWidth="1"/>
    <col min="2315" max="2560" width="8.85546875" style="90"/>
    <col min="2561" max="2561" width="37.140625" style="90" customWidth="1"/>
    <col min="2562" max="2562" width="12.140625" style="90" customWidth="1"/>
    <col min="2563" max="2563" width="12.5703125" style="90" customWidth="1"/>
    <col min="2564" max="2564" width="13" style="90" customWidth="1"/>
    <col min="2565" max="2566" width="13.5703125" style="90" customWidth="1"/>
    <col min="2567" max="2567" width="12.42578125" style="90" customWidth="1"/>
    <col min="2568" max="2569" width="8.85546875" style="90"/>
    <col min="2570" max="2570" width="11.5703125" style="90" customWidth="1"/>
    <col min="2571" max="2816" width="8.85546875" style="90"/>
    <col min="2817" max="2817" width="37.140625" style="90" customWidth="1"/>
    <col min="2818" max="2818" width="12.140625" style="90" customWidth="1"/>
    <col min="2819" max="2819" width="12.5703125" style="90" customWidth="1"/>
    <col min="2820" max="2820" width="13" style="90" customWidth="1"/>
    <col min="2821" max="2822" width="13.5703125" style="90" customWidth="1"/>
    <col min="2823" max="2823" width="12.42578125" style="90" customWidth="1"/>
    <col min="2824" max="2825" width="8.85546875" style="90"/>
    <col min="2826" max="2826" width="11.5703125" style="90" customWidth="1"/>
    <col min="2827" max="3072" width="8.85546875" style="90"/>
    <col min="3073" max="3073" width="37.140625" style="90" customWidth="1"/>
    <col min="3074" max="3074" width="12.140625" style="90" customWidth="1"/>
    <col min="3075" max="3075" width="12.5703125" style="90" customWidth="1"/>
    <col min="3076" max="3076" width="13" style="90" customWidth="1"/>
    <col min="3077" max="3078" width="13.5703125" style="90" customWidth="1"/>
    <col min="3079" max="3079" width="12.42578125" style="90" customWidth="1"/>
    <col min="3080" max="3081" width="8.85546875" style="90"/>
    <col min="3082" max="3082" width="11.5703125" style="90" customWidth="1"/>
    <col min="3083" max="3328" width="8.85546875" style="90"/>
    <col min="3329" max="3329" width="37.140625" style="90" customWidth="1"/>
    <col min="3330" max="3330" width="12.140625" style="90" customWidth="1"/>
    <col min="3331" max="3331" width="12.5703125" style="90" customWidth="1"/>
    <col min="3332" max="3332" width="13" style="90" customWidth="1"/>
    <col min="3333" max="3334" width="13.5703125" style="90" customWidth="1"/>
    <col min="3335" max="3335" width="12.42578125" style="90" customWidth="1"/>
    <col min="3336" max="3337" width="8.85546875" style="90"/>
    <col min="3338" max="3338" width="11.5703125" style="90" customWidth="1"/>
    <col min="3339" max="3584" width="8.85546875" style="90"/>
    <col min="3585" max="3585" width="37.140625" style="90" customWidth="1"/>
    <col min="3586" max="3586" width="12.140625" style="90" customWidth="1"/>
    <col min="3587" max="3587" width="12.5703125" style="90" customWidth="1"/>
    <col min="3588" max="3588" width="13" style="90" customWidth="1"/>
    <col min="3589" max="3590" width="13.5703125" style="90" customWidth="1"/>
    <col min="3591" max="3591" width="12.42578125" style="90" customWidth="1"/>
    <col min="3592" max="3593" width="8.85546875" style="90"/>
    <col min="3594" max="3594" width="11.5703125" style="90" customWidth="1"/>
    <col min="3595" max="3840" width="8.85546875" style="90"/>
    <col min="3841" max="3841" width="37.140625" style="90" customWidth="1"/>
    <col min="3842" max="3842" width="12.140625" style="90" customWidth="1"/>
    <col min="3843" max="3843" width="12.5703125" style="90" customWidth="1"/>
    <col min="3844" max="3844" width="13" style="90" customWidth="1"/>
    <col min="3845" max="3846" width="13.5703125" style="90" customWidth="1"/>
    <col min="3847" max="3847" width="12.42578125" style="90" customWidth="1"/>
    <col min="3848" max="3849" width="8.85546875" style="90"/>
    <col min="3850" max="3850" width="11.5703125" style="90" customWidth="1"/>
    <col min="3851" max="4096" width="8.85546875" style="90"/>
    <col min="4097" max="4097" width="37.140625" style="90" customWidth="1"/>
    <col min="4098" max="4098" width="12.140625" style="90" customWidth="1"/>
    <col min="4099" max="4099" width="12.5703125" style="90" customWidth="1"/>
    <col min="4100" max="4100" width="13" style="90" customWidth="1"/>
    <col min="4101" max="4102" width="13.5703125" style="90" customWidth="1"/>
    <col min="4103" max="4103" width="12.42578125" style="90" customWidth="1"/>
    <col min="4104" max="4105" width="8.85546875" style="90"/>
    <col min="4106" max="4106" width="11.5703125" style="90" customWidth="1"/>
    <col min="4107" max="4352" width="8.85546875" style="90"/>
    <col min="4353" max="4353" width="37.140625" style="90" customWidth="1"/>
    <col min="4354" max="4354" width="12.140625" style="90" customWidth="1"/>
    <col min="4355" max="4355" width="12.5703125" style="90" customWidth="1"/>
    <col min="4356" max="4356" width="13" style="90" customWidth="1"/>
    <col min="4357" max="4358" width="13.5703125" style="90" customWidth="1"/>
    <col min="4359" max="4359" width="12.42578125" style="90" customWidth="1"/>
    <col min="4360" max="4361" width="8.85546875" style="90"/>
    <col min="4362" max="4362" width="11.5703125" style="90" customWidth="1"/>
    <col min="4363" max="4608" width="8.85546875" style="90"/>
    <col min="4609" max="4609" width="37.140625" style="90" customWidth="1"/>
    <col min="4610" max="4610" width="12.140625" style="90" customWidth="1"/>
    <col min="4611" max="4611" width="12.5703125" style="90" customWidth="1"/>
    <col min="4612" max="4612" width="13" style="90" customWidth="1"/>
    <col min="4613" max="4614" width="13.5703125" style="90" customWidth="1"/>
    <col min="4615" max="4615" width="12.42578125" style="90" customWidth="1"/>
    <col min="4616" max="4617" width="8.85546875" style="90"/>
    <col min="4618" max="4618" width="11.5703125" style="90" customWidth="1"/>
    <col min="4619" max="4864" width="8.85546875" style="90"/>
    <col min="4865" max="4865" width="37.140625" style="90" customWidth="1"/>
    <col min="4866" max="4866" width="12.140625" style="90" customWidth="1"/>
    <col min="4867" max="4867" width="12.5703125" style="90" customWidth="1"/>
    <col min="4868" max="4868" width="13" style="90" customWidth="1"/>
    <col min="4869" max="4870" width="13.5703125" style="90" customWidth="1"/>
    <col min="4871" max="4871" width="12.42578125" style="90" customWidth="1"/>
    <col min="4872" max="4873" width="8.85546875" style="90"/>
    <col min="4874" max="4874" width="11.5703125" style="90" customWidth="1"/>
    <col min="4875" max="5120" width="8.85546875" style="90"/>
    <col min="5121" max="5121" width="37.140625" style="90" customWidth="1"/>
    <col min="5122" max="5122" width="12.140625" style="90" customWidth="1"/>
    <col min="5123" max="5123" width="12.5703125" style="90" customWidth="1"/>
    <col min="5124" max="5124" width="13" style="90" customWidth="1"/>
    <col min="5125" max="5126" width="13.5703125" style="90" customWidth="1"/>
    <col min="5127" max="5127" width="12.42578125" style="90" customWidth="1"/>
    <col min="5128" max="5129" width="8.85546875" style="90"/>
    <col min="5130" max="5130" width="11.5703125" style="90" customWidth="1"/>
    <col min="5131" max="5376" width="8.85546875" style="90"/>
    <col min="5377" max="5377" width="37.140625" style="90" customWidth="1"/>
    <col min="5378" max="5378" width="12.140625" style="90" customWidth="1"/>
    <col min="5379" max="5379" width="12.5703125" style="90" customWidth="1"/>
    <col min="5380" max="5380" width="13" style="90" customWidth="1"/>
    <col min="5381" max="5382" width="13.5703125" style="90" customWidth="1"/>
    <col min="5383" max="5383" width="12.42578125" style="90" customWidth="1"/>
    <col min="5384" max="5385" width="8.85546875" style="90"/>
    <col min="5386" max="5386" width="11.5703125" style="90" customWidth="1"/>
    <col min="5387" max="5632" width="8.85546875" style="90"/>
    <col min="5633" max="5633" width="37.140625" style="90" customWidth="1"/>
    <col min="5634" max="5634" width="12.140625" style="90" customWidth="1"/>
    <col min="5635" max="5635" width="12.5703125" style="90" customWidth="1"/>
    <col min="5636" max="5636" width="13" style="90" customWidth="1"/>
    <col min="5637" max="5638" width="13.5703125" style="90" customWidth="1"/>
    <col min="5639" max="5639" width="12.42578125" style="90" customWidth="1"/>
    <col min="5640" max="5641" width="8.85546875" style="90"/>
    <col min="5642" max="5642" width="11.5703125" style="90" customWidth="1"/>
    <col min="5643" max="5888" width="8.85546875" style="90"/>
    <col min="5889" max="5889" width="37.140625" style="90" customWidth="1"/>
    <col min="5890" max="5890" width="12.140625" style="90" customWidth="1"/>
    <col min="5891" max="5891" width="12.5703125" style="90" customWidth="1"/>
    <col min="5892" max="5892" width="13" style="90" customWidth="1"/>
    <col min="5893" max="5894" width="13.5703125" style="90" customWidth="1"/>
    <col min="5895" max="5895" width="12.42578125" style="90" customWidth="1"/>
    <col min="5896" max="5897" width="8.85546875" style="90"/>
    <col min="5898" max="5898" width="11.5703125" style="90" customWidth="1"/>
    <col min="5899" max="6144" width="8.85546875" style="90"/>
    <col min="6145" max="6145" width="37.140625" style="90" customWidth="1"/>
    <col min="6146" max="6146" width="12.140625" style="90" customWidth="1"/>
    <col min="6147" max="6147" width="12.5703125" style="90" customWidth="1"/>
    <col min="6148" max="6148" width="13" style="90" customWidth="1"/>
    <col min="6149" max="6150" width="13.5703125" style="90" customWidth="1"/>
    <col min="6151" max="6151" width="12.42578125" style="90" customWidth="1"/>
    <col min="6152" max="6153" width="8.85546875" style="90"/>
    <col min="6154" max="6154" width="11.5703125" style="90" customWidth="1"/>
    <col min="6155" max="6400" width="8.85546875" style="90"/>
    <col min="6401" max="6401" width="37.140625" style="90" customWidth="1"/>
    <col min="6402" max="6402" width="12.140625" style="90" customWidth="1"/>
    <col min="6403" max="6403" width="12.5703125" style="90" customWidth="1"/>
    <col min="6404" max="6404" width="13" style="90" customWidth="1"/>
    <col min="6405" max="6406" width="13.5703125" style="90" customWidth="1"/>
    <col min="6407" max="6407" width="12.42578125" style="90" customWidth="1"/>
    <col min="6408" max="6409" width="8.85546875" style="90"/>
    <col min="6410" max="6410" width="11.5703125" style="90" customWidth="1"/>
    <col min="6411" max="6656" width="8.85546875" style="90"/>
    <col min="6657" max="6657" width="37.140625" style="90" customWidth="1"/>
    <col min="6658" max="6658" width="12.140625" style="90" customWidth="1"/>
    <col min="6659" max="6659" width="12.5703125" style="90" customWidth="1"/>
    <col min="6660" max="6660" width="13" style="90" customWidth="1"/>
    <col min="6661" max="6662" width="13.5703125" style="90" customWidth="1"/>
    <col min="6663" max="6663" width="12.42578125" style="90" customWidth="1"/>
    <col min="6664" max="6665" width="8.85546875" style="90"/>
    <col min="6666" max="6666" width="11.5703125" style="90" customWidth="1"/>
    <col min="6667" max="6912" width="8.85546875" style="90"/>
    <col min="6913" max="6913" width="37.140625" style="90" customWidth="1"/>
    <col min="6914" max="6914" width="12.140625" style="90" customWidth="1"/>
    <col min="6915" max="6915" width="12.5703125" style="90" customWidth="1"/>
    <col min="6916" max="6916" width="13" style="90" customWidth="1"/>
    <col min="6917" max="6918" width="13.5703125" style="90" customWidth="1"/>
    <col min="6919" max="6919" width="12.42578125" style="90" customWidth="1"/>
    <col min="6920" max="6921" width="8.85546875" style="90"/>
    <col min="6922" max="6922" width="11.5703125" style="90" customWidth="1"/>
    <col min="6923" max="7168" width="8.85546875" style="90"/>
    <col min="7169" max="7169" width="37.140625" style="90" customWidth="1"/>
    <col min="7170" max="7170" width="12.140625" style="90" customWidth="1"/>
    <col min="7171" max="7171" width="12.5703125" style="90" customWidth="1"/>
    <col min="7172" max="7172" width="13" style="90" customWidth="1"/>
    <col min="7173" max="7174" width="13.5703125" style="90" customWidth="1"/>
    <col min="7175" max="7175" width="12.42578125" style="90" customWidth="1"/>
    <col min="7176" max="7177" width="8.85546875" style="90"/>
    <col min="7178" max="7178" width="11.5703125" style="90" customWidth="1"/>
    <col min="7179" max="7424" width="8.85546875" style="90"/>
    <col min="7425" max="7425" width="37.140625" style="90" customWidth="1"/>
    <col min="7426" max="7426" width="12.140625" style="90" customWidth="1"/>
    <col min="7427" max="7427" width="12.5703125" style="90" customWidth="1"/>
    <col min="7428" max="7428" width="13" style="90" customWidth="1"/>
    <col min="7429" max="7430" width="13.5703125" style="90" customWidth="1"/>
    <col min="7431" max="7431" width="12.42578125" style="90" customWidth="1"/>
    <col min="7432" max="7433" width="8.85546875" style="90"/>
    <col min="7434" max="7434" width="11.5703125" style="90" customWidth="1"/>
    <col min="7435" max="7680" width="8.85546875" style="90"/>
    <col min="7681" max="7681" width="37.140625" style="90" customWidth="1"/>
    <col min="7682" max="7682" width="12.140625" style="90" customWidth="1"/>
    <col min="7683" max="7683" width="12.5703125" style="90" customWidth="1"/>
    <col min="7684" max="7684" width="13" style="90" customWidth="1"/>
    <col min="7685" max="7686" width="13.5703125" style="90" customWidth="1"/>
    <col min="7687" max="7687" width="12.42578125" style="90" customWidth="1"/>
    <col min="7688" max="7689" width="8.85546875" style="90"/>
    <col min="7690" max="7690" width="11.5703125" style="90" customWidth="1"/>
    <col min="7691" max="7936" width="8.85546875" style="90"/>
    <col min="7937" max="7937" width="37.140625" style="90" customWidth="1"/>
    <col min="7938" max="7938" width="12.140625" style="90" customWidth="1"/>
    <col min="7939" max="7939" width="12.5703125" style="90" customWidth="1"/>
    <col min="7940" max="7940" width="13" style="90" customWidth="1"/>
    <col min="7941" max="7942" width="13.5703125" style="90" customWidth="1"/>
    <col min="7943" max="7943" width="12.42578125" style="90" customWidth="1"/>
    <col min="7944" max="7945" width="8.85546875" style="90"/>
    <col min="7946" max="7946" width="11.5703125" style="90" customWidth="1"/>
    <col min="7947" max="8192" width="8.85546875" style="90"/>
    <col min="8193" max="8193" width="37.140625" style="90" customWidth="1"/>
    <col min="8194" max="8194" width="12.140625" style="90" customWidth="1"/>
    <col min="8195" max="8195" width="12.5703125" style="90" customWidth="1"/>
    <col min="8196" max="8196" width="13" style="90" customWidth="1"/>
    <col min="8197" max="8198" width="13.5703125" style="90" customWidth="1"/>
    <col min="8199" max="8199" width="12.42578125" style="90" customWidth="1"/>
    <col min="8200" max="8201" width="8.85546875" style="90"/>
    <col min="8202" max="8202" width="11.5703125" style="90" customWidth="1"/>
    <col min="8203" max="8448" width="8.85546875" style="90"/>
    <col min="8449" max="8449" width="37.140625" style="90" customWidth="1"/>
    <col min="8450" max="8450" width="12.140625" style="90" customWidth="1"/>
    <col min="8451" max="8451" width="12.5703125" style="90" customWidth="1"/>
    <col min="8452" max="8452" width="13" style="90" customWidth="1"/>
    <col min="8453" max="8454" width="13.5703125" style="90" customWidth="1"/>
    <col min="8455" max="8455" width="12.42578125" style="90" customWidth="1"/>
    <col min="8456" max="8457" width="8.85546875" style="90"/>
    <col min="8458" max="8458" width="11.5703125" style="90" customWidth="1"/>
    <col min="8459" max="8704" width="8.85546875" style="90"/>
    <col min="8705" max="8705" width="37.140625" style="90" customWidth="1"/>
    <col min="8706" max="8706" width="12.140625" style="90" customWidth="1"/>
    <col min="8707" max="8707" width="12.5703125" style="90" customWidth="1"/>
    <col min="8708" max="8708" width="13" style="90" customWidth="1"/>
    <col min="8709" max="8710" width="13.5703125" style="90" customWidth="1"/>
    <col min="8711" max="8711" width="12.42578125" style="90" customWidth="1"/>
    <col min="8712" max="8713" width="8.85546875" style="90"/>
    <col min="8714" max="8714" width="11.5703125" style="90" customWidth="1"/>
    <col min="8715" max="8960" width="8.85546875" style="90"/>
    <col min="8961" max="8961" width="37.140625" style="90" customWidth="1"/>
    <col min="8962" max="8962" width="12.140625" style="90" customWidth="1"/>
    <col min="8963" max="8963" width="12.5703125" style="90" customWidth="1"/>
    <col min="8964" max="8964" width="13" style="90" customWidth="1"/>
    <col min="8965" max="8966" width="13.5703125" style="90" customWidth="1"/>
    <col min="8967" max="8967" width="12.42578125" style="90" customWidth="1"/>
    <col min="8968" max="8969" width="8.85546875" style="90"/>
    <col min="8970" max="8970" width="11.5703125" style="90" customWidth="1"/>
    <col min="8971" max="9216" width="8.85546875" style="90"/>
    <col min="9217" max="9217" width="37.140625" style="90" customWidth="1"/>
    <col min="9218" max="9218" width="12.140625" style="90" customWidth="1"/>
    <col min="9219" max="9219" width="12.5703125" style="90" customWidth="1"/>
    <col min="9220" max="9220" width="13" style="90" customWidth="1"/>
    <col min="9221" max="9222" width="13.5703125" style="90" customWidth="1"/>
    <col min="9223" max="9223" width="12.42578125" style="90" customWidth="1"/>
    <col min="9224" max="9225" width="8.85546875" style="90"/>
    <col min="9226" max="9226" width="11.5703125" style="90" customWidth="1"/>
    <col min="9227" max="9472" width="8.85546875" style="90"/>
    <col min="9473" max="9473" width="37.140625" style="90" customWidth="1"/>
    <col min="9474" max="9474" width="12.140625" style="90" customWidth="1"/>
    <col min="9475" max="9475" width="12.5703125" style="90" customWidth="1"/>
    <col min="9476" max="9476" width="13" style="90" customWidth="1"/>
    <col min="9477" max="9478" width="13.5703125" style="90" customWidth="1"/>
    <col min="9479" max="9479" width="12.42578125" style="90" customWidth="1"/>
    <col min="9480" max="9481" width="8.85546875" style="90"/>
    <col min="9482" max="9482" width="11.5703125" style="90" customWidth="1"/>
    <col min="9483" max="9728" width="8.85546875" style="90"/>
    <col min="9729" max="9729" width="37.140625" style="90" customWidth="1"/>
    <col min="9730" max="9730" width="12.140625" style="90" customWidth="1"/>
    <col min="9731" max="9731" width="12.5703125" style="90" customWidth="1"/>
    <col min="9732" max="9732" width="13" style="90" customWidth="1"/>
    <col min="9733" max="9734" width="13.5703125" style="90" customWidth="1"/>
    <col min="9735" max="9735" width="12.42578125" style="90" customWidth="1"/>
    <col min="9736" max="9737" width="8.85546875" style="90"/>
    <col min="9738" max="9738" width="11.5703125" style="90" customWidth="1"/>
    <col min="9739" max="9984" width="8.85546875" style="90"/>
    <col min="9985" max="9985" width="37.140625" style="90" customWidth="1"/>
    <col min="9986" max="9986" width="12.140625" style="90" customWidth="1"/>
    <col min="9987" max="9987" width="12.5703125" style="90" customWidth="1"/>
    <col min="9988" max="9988" width="13" style="90" customWidth="1"/>
    <col min="9989" max="9990" width="13.5703125" style="90" customWidth="1"/>
    <col min="9991" max="9991" width="12.42578125" style="90" customWidth="1"/>
    <col min="9992" max="9993" width="8.85546875" style="90"/>
    <col min="9994" max="9994" width="11.5703125" style="90" customWidth="1"/>
    <col min="9995" max="10240" width="8.85546875" style="90"/>
    <col min="10241" max="10241" width="37.140625" style="90" customWidth="1"/>
    <col min="10242" max="10242" width="12.140625" style="90" customWidth="1"/>
    <col min="10243" max="10243" width="12.5703125" style="90" customWidth="1"/>
    <col min="10244" max="10244" width="13" style="90" customWidth="1"/>
    <col min="10245" max="10246" width="13.5703125" style="90" customWidth="1"/>
    <col min="10247" max="10247" width="12.42578125" style="90" customWidth="1"/>
    <col min="10248" max="10249" width="8.85546875" style="90"/>
    <col min="10250" max="10250" width="11.5703125" style="90" customWidth="1"/>
    <col min="10251" max="10496" width="8.85546875" style="90"/>
    <col min="10497" max="10497" width="37.140625" style="90" customWidth="1"/>
    <col min="10498" max="10498" width="12.140625" style="90" customWidth="1"/>
    <col min="10499" max="10499" width="12.5703125" style="90" customWidth="1"/>
    <col min="10500" max="10500" width="13" style="90" customWidth="1"/>
    <col min="10501" max="10502" width="13.5703125" style="90" customWidth="1"/>
    <col min="10503" max="10503" width="12.42578125" style="90" customWidth="1"/>
    <col min="10504" max="10505" width="8.85546875" style="90"/>
    <col min="10506" max="10506" width="11.5703125" style="90" customWidth="1"/>
    <col min="10507" max="10752" width="8.85546875" style="90"/>
    <col min="10753" max="10753" width="37.140625" style="90" customWidth="1"/>
    <col min="10754" max="10754" width="12.140625" style="90" customWidth="1"/>
    <col min="10755" max="10755" width="12.5703125" style="90" customWidth="1"/>
    <col min="10756" max="10756" width="13" style="90" customWidth="1"/>
    <col min="10757" max="10758" width="13.5703125" style="90" customWidth="1"/>
    <col min="10759" max="10759" width="12.42578125" style="90" customWidth="1"/>
    <col min="10760" max="10761" width="8.85546875" style="90"/>
    <col min="10762" max="10762" width="11.5703125" style="90" customWidth="1"/>
    <col min="10763" max="11008" width="8.85546875" style="90"/>
    <col min="11009" max="11009" width="37.140625" style="90" customWidth="1"/>
    <col min="11010" max="11010" width="12.140625" style="90" customWidth="1"/>
    <col min="11011" max="11011" width="12.5703125" style="90" customWidth="1"/>
    <col min="11012" max="11012" width="13" style="90" customWidth="1"/>
    <col min="11013" max="11014" width="13.5703125" style="90" customWidth="1"/>
    <col min="11015" max="11015" width="12.42578125" style="90" customWidth="1"/>
    <col min="11016" max="11017" width="8.85546875" style="90"/>
    <col min="11018" max="11018" width="11.5703125" style="90" customWidth="1"/>
    <col min="11019" max="11264" width="8.85546875" style="90"/>
    <col min="11265" max="11265" width="37.140625" style="90" customWidth="1"/>
    <col min="11266" max="11266" width="12.140625" style="90" customWidth="1"/>
    <col min="11267" max="11267" width="12.5703125" style="90" customWidth="1"/>
    <col min="11268" max="11268" width="13" style="90" customWidth="1"/>
    <col min="11269" max="11270" width="13.5703125" style="90" customWidth="1"/>
    <col min="11271" max="11271" width="12.42578125" style="90" customWidth="1"/>
    <col min="11272" max="11273" width="8.85546875" style="90"/>
    <col min="11274" max="11274" width="11.5703125" style="90" customWidth="1"/>
    <col min="11275" max="11520" width="8.85546875" style="90"/>
    <col min="11521" max="11521" width="37.140625" style="90" customWidth="1"/>
    <col min="11522" max="11522" width="12.140625" style="90" customWidth="1"/>
    <col min="11523" max="11523" width="12.5703125" style="90" customWidth="1"/>
    <col min="11524" max="11524" width="13" style="90" customWidth="1"/>
    <col min="11525" max="11526" width="13.5703125" style="90" customWidth="1"/>
    <col min="11527" max="11527" width="12.42578125" style="90" customWidth="1"/>
    <col min="11528" max="11529" width="8.85546875" style="90"/>
    <col min="11530" max="11530" width="11.5703125" style="90" customWidth="1"/>
    <col min="11531" max="11776" width="8.85546875" style="90"/>
    <col min="11777" max="11777" width="37.140625" style="90" customWidth="1"/>
    <col min="11778" max="11778" width="12.140625" style="90" customWidth="1"/>
    <col min="11779" max="11779" width="12.5703125" style="90" customWidth="1"/>
    <col min="11780" max="11780" width="13" style="90" customWidth="1"/>
    <col min="11781" max="11782" width="13.5703125" style="90" customWidth="1"/>
    <col min="11783" max="11783" width="12.42578125" style="90" customWidth="1"/>
    <col min="11784" max="11785" width="8.85546875" style="90"/>
    <col min="11786" max="11786" width="11.5703125" style="90" customWidth="1"/>
    <col min="11787" max="12032" width="8.85546875" style="90"/>
    <col min="12033" max="12033" width="37.140625" style="90" customWidth="1"/>
    <col min="12034" max="12034" width="12.140625" style="90" customWidth="1"/>
    <col min="12035" max="12035" width="12.5703125" style="90" customWidth="1"/>
    <col min="12036" max="12036" width="13" style="90" customWidth="1"/>
    <col min="12037" max="12038" width="13.5703125" style="90" customWidth="1"/>
    <col min="12039" max="12039" width="12.42578125" style="90" customWidth="1"/>
    <col min="12040" max="12041" width="8.85546875" style="90"/>
    <col min="12042" max="12042" width="11.5703125" style="90" customWidth="1"/>
    <col min="12043" max="12288" width="8.85546875" style="90"/>
    <col min="12289" max="12289" width="37.140625" style="90" customWidth="1"/>
    <col min="12290" max="12290" width="12.140625" style="90" customWidth="1"/>
    <col min="12291" max="12291" width="12.5703125" style="90" customWidth="1"/>
    <col min="12292" max="12292" width="13" style="90" customWidth="1"/>
    <col min="12293" max="12294" width="13.5703125" style="90" customWidth="1"/>
    <col min="12295" max="12295" width="12.42578125" style="90" customWidth="1"/>
    <col min="12296" max="12297" width="8.85546875" style="90"/>
    <col min="12298" max="12298" width="11.5703125" style="90" customWidth="1"/>
    <col min="12299" max="12544" width="8.85546875" style="90"/>
    <col min="12545" max="12545" width="37.140625" style="90" customWidth="1"/>
    <col min="12546" max="12546" width="12.140625" style="90" customWidth="1"/>
    <col min="12547" max="12547" width="12.5703125" style="90" customWidth="1"/>
    <col min="12548" max="12548" width="13" style="90" customWidth="1"/>
    <col min="12549" max="12550" width="13.5703125" style="90" customWidth="1"/>
    <col min="12551" max="12551" width="12.42578125" style="90" customWidth="1"/>
    <col min="12552" max="12553" width="8.85546875" style="90"/>
    <col min="12554" max="12554" width="11.5703125" style="90" customWidth="1"/>
    <col min="12555" max="12800" width="8.85546875" style="90"/>
    <col min="12801" max="12801" width="37.140625" style="90" customWidth="1"/>
    <col min="12802" max="12802" width="12.140625" style="90" customWidth="1"/>
    <col min="12803" max="12803" width="12.5703125" style="90" customWidth="1"/>
    <col min="12804" max="12804" width="13" style="90" customWidth="1"/>
    <col min="12805" max="12806" width="13.5703125" style="90" customWidth="1"/>
    <col min="12807" max="12807" width="12.42578125" style="90" customWidth="1"/>
    <col min="12808" max="12809" width="8.85546875" style="90"/>
    <col min="12810" max="12810" width="11.5703125" style="90" customWidth="1"/>
    <col min="12811" max="13056" width="8.85546875" style="90"/>
    <col min="13057" max="13057" width="37.140625" style="90" customWidth="1"/>
    <col min="13058" max="13058" width="12.140625" style="90" customWidth="1"/>
    <col min="13059" max="13059" width="12.5703125" style="90" customWidth="1"/>
    <col min="13060" max="13060" width="13" style="90" customWidth="1"/>
    <col min="13061" max="13062" width="13.5703125" style="90" customWidth="1"/>
    <col min="13063" max="13063" width="12.42578125" style="90" customWidth="1"/>
    <col min="13064" max="13065" width="8.85546875" style="90"/>
    <col min="13066" max="13066" width="11.5703125" style="90" customWidth="1"/>
    <col min="13067" max="13312" width="8.85546875" style="90"/>
    <col min="13313" max="13313" width="37.140625" style="90" customWidth="1"/>
    <col min="13314" max="13314" width="12.140625" style="90" customWidth="1"/>
    <col min="13315" max="13315" width="12.5703125" style="90" customWidth="1"/>
    <col min="13316" max="13316" width="13" style="90" customWidth="1"/>
    <col min="13317" max="13318" width="13.5703125" style="90" customWidth="1"/>
    <col min="13319" max="13319" width="12.42578125" style="90" customWidth="1"/>
    <col min="13320" max="13321" width="8.85546875" style="90"/>
    <col min="13322" max="13322" width="11.5703125" style="90" customWidth="1"/>
    <col min="13323" max="13568" width="8.85546875" style="90"/>
    <col min="13569" max="13569" width="37.140625" style="90" customWidth="1"/>
    <col min="13570" max="13570" width="12.140625" style="90" customWidth="1"/>
    <col min="13571" max="13571" width="12.5703125" style="90" customWidth="1"/>
    <col min="13572" max="13572" width="13" style="90" customWidth="1"/>
    <col min="13573" max="13574" width="13.5703125" style="90" customWidth="1"/>
    <col min="13575" max="13575" width="12.42578125" style="90" customWidth="1"/>
    <col min="13576" max="13577" width="8.85546875" style="90"/>
    <col min="13578" max="13578" width="11.5703125" style="90" customWidth="1"/>
    <col min="13579" max="13824" width="8.85546875" style="90"/>
    <col min="13825" max="13825" width="37.140625" style="90" customWidth="1"/>
    <col min="13826" max="13826" width="12.140625" style="90" customWidth="1"/>
    <col min="13827" max="13827" width="12.5703125" style="90" customWidth="1"/>
    <col min="13828" max="13828" width="13" style="90" customWidth="1"/>
    <col min="13829" max="13830" width="13.5703125" style="90" customWidth="1"/>
    <col min="13831" max="13831" width="12.42578125" style="90" customWidth="1"/>
    <col min="13832" max="13833" width="8.85546875" style="90"/>
    <col min="13834" max="13834" width="11.5703125" style="90" customWidth="1"/>
    <col min="13835" max="14080" width="8.85546875" style="90"/>
    <col min="14081" max="14081" width="37.140625" style="90" customWidth="1"/>
    <col min="14082" max="14082" width="12.140625" style="90" customWidth="1"/>
    <col min="14083" max="14083" width="12.5703125" style="90" customWidth="1"/>
    <col min="14084" max="14084" width="13" style="90" customWidth="1"/>
    <col min="14085" max="14086" width="13.5703125" style="90" customWidth="1"/>
    <col min="14087" max="14087" width="12.42578125" style="90" customWidth="1"/>
    <col min="14088" max="14089" width="8.85546875" style="90"/>
    <col min="14090" max="14090" width="11.5703125" style="90" customWidth="1"/>
    <col min="14091" max="14336" width="8.85546875" style="90"/>
    <col min="14337" max="14337" width="37.140625" style="90" customWidth="1"/>
    <col min="14338" max="14338" width="12.140625" style="90" customWidth="1"/>
    <col min="14339" max="14339" width="12.5703125" style="90" customWidth="1"/>
    <col min="14340" max="14340" width="13" style="90" customWidth="1"/>
    <col min="14341" max="14342" width="13.5703125" style="90" customWidth="1"/>
    <col min="14343" max="14343" width="12.42578125" style="90" customWidth="1"/>
    <col min="14344" max="14345" width="8.85546875" style="90"/>
    <col min="14346" max="14346" width="11.5703125" style="90" customWidth="1"/>
    <col min="14347" max="14592" width="8.85546875" style="90"/>
    <col min="14593" max="14593" width="37.140625" style="90" customWidth="1"/>
    <col min="14594" max="14594" width="12.140625" style="90" customWidth="1"/>
    <col min="14595" max="14595" width="12.5703125" style="90" customWidth="1"/>
    <col min="14596" max="14596" width="13" style="90" customWidth="1"/>
    <col min="14597" max="14598" width="13.5703125" style="90" customWidth="1"/>
    <col min="14599" max="14599" width="12.42578125" style="90" customWidth="1"/>
    <col min="14600" max="14601" width="8.85546875" style="90"/>
    <col min="14602" max="14602" width="11.5703125" style="90" customWidth="1"/>
    <col min="14603" max="14848" width="8.85546875" style="90"/>
    <col min="14849" max="14849" width="37.140625" style="90" customWidth="1"/>
    <col min="14850" max="14850" width="12.140625" style="90" customWidth="1"/>
    <col min="14851" max="14851" width="12.5703125" style="90" customWidth="1"/>
    <col min="14852" max="14852" width="13" style="90" customWidth="1"/>
    <col min="14853" max="14854" width="13.5703125" style="90" customWidth="1"/>
    <col min="14855" max="14855" width="12.42578125" style="90" customWidth="1"/>
    <col min="14856" max="14857" width="8.85546875" style="90"/>
    <col min="14858" max="14858" width="11.5703125" style="90" customWidth="1"/>
    <col min="14859" max="15104" width="8.85546875" style="90"/>
    <col min="15105" max="15105" width="37.140625" style="90" customWidth="1"/>
    <col min="15106" max="15106" width="12.140625" style="90" customWidth="1"/>
    <col min="15107" max="15107" width="12.5703125" style="90" customWidth="1"/>
    <col min="15108" max="15108" width="13" style="90" customWidth="1"/>
    <col min="15109" max="15110" width="13.5703125" style="90" customWidth="1"/>
    <col min="15111" max="15111" width="12.42578125" style="90" customWidth="1"/>
    <col min="15112" max="15113" width="8.85546875" style="90"/>
    <col min="15114" max="15114" width="11.5703125" style="90" customWidth="1"/>
    <col min="15115" max="15360" width="8.85546875" style="90"/>
    <col min="15361" max="15361" width="37.140625" style="90" customWidth="1"/>
    <col min="15362" max="15362" width="12.140625" style="90" customWidth="1"/>
    <col min="15363" max="15363" width="12.5703125" style="90" customWidth="1"/>
    <col min="15364" max="15364" width="13" style="90" customWidth="1"/>
    <col min="15365" max="15366" width="13.5703125" style="90" customWidth="1"/>
    <col min="15367" max="15367" width="12.42578125" style="90" customWidth="1"/>
    <col min="15368" max="15369" width="8.85546875" style="90"/>
    <col min="15370" max="15370" width="11.5703125" style="90" customWidth="1"/>
    <col min="15371" max="15616" width="8.85546875" style="90"/>
    <col min="15617" max="15617" width="37.140625" style="90" customWidth="1"/>
    <col min="15618" max="15618" width="12.140625" style="90" customWidth="1"/>
    <col min="15619" max="15619" width="12.5703125" style="90" customWidth="1"/>
    <col min="15620" max="15620" width="13" style="90" customWidth="1"/>
    <col min="15621" max="15622" width="13.5703125" style="90" customWidth="1"/>
    <col min="15623" max="15623" width="12.42578125" style="90" customWidth="1"/>
    <col min="15624" max="15625" width="8.85546875" style="90"/>
    <col min="15626" max="15626" width="11.5703125" style="90" customWidth="1"/>
    <col min="15627" max="15872" width="8.85546875" style="90"/>
    <col min="15873" max="15873" width="37.140625" style="90" customWidth="1"/>
    <col min="15874" max="15874" width="12.140625" style="90" customWidth="1"/>
    <col min="15875" max="15875" width="12.5703125" style="90" customWidth="1"/>
    <col min="15876" max="15876" width="13" style="90" customWidth="1"/>
    <col min="15877" max="15878" width="13.5703125" style="90" customWidth="1"/>
    <col min="15879" max="15879" width="12.42578125" style="90" customWidth="1"/>
    <col min="15880" max="15881" width="8.85546875" style="90"/>
    <col min="15882" max="15882" width="11.5703125" style="90" customWidth="1"/>
    <col min="15883" max="16128" width="8.85546875" style="90"/>
    <col min="16129" max="16129" width="37.140625" style="90" customWidth="1"/>
    <col min="16130" max="16130" width="12.140625" style="90" customWidth="1"/>
    <col min="16131" max="16131" width="12.5703125" style="90" customWidth="1"/>
    <col min="16132" max="16132" width="13" style="90" customWidth="1"/>
    <col min="16133" max="16134" width="13.5703125" style="90" customWidth="1"/>
    <col min="16135" max="16135" width="12.42578125" style="90" customWidth="1"/>
    <col min="16136" max="16137" width="8.85546875" style="90"/>
    <col min="16138" max="16138" width="11.5703125" style="90" customWidth="1"/>
    <col min="16139" max="16384" width="8.85546875" style="90"/>
  </cols>
  <sheetData>
    <row r="1" spans="1:14" s="73" customFormat="1" ht="20.25" x14ac:dyDescent="0.3">
      <c r="A1" s="378" t="s">
        <v>240</v>
      </c>
      <c r="B1" s="378"/>
      <c r="C1" s="378"/>
      <c r="D1" s="378"/>
      <c r="E1" s="378"/>
      <c r="F1" s="378"/>
      <c r="G1" s="378"/>
    </row>
    <row r="2" spans="1:14" s="73" customFormat="1" ht="20.25" x14ac:dyDescent="0.3">
      <c r="A2" s="372" t="s">
        <v>61</v>
      </c>
      <c r="B2" s="372"/>
      <c r="C2" s="372"/>
      <c r="D2" s="372"/>
      <c r="E2" s="372"/>
      <c r="F2" s="372"/>
      <c r="G2" s="372"/>
    </row>
    <row r="3" spans="1:14" s="76" customFormat="1" ht="14.25" customHeight="1" x14ac:dyDescent="0.25">
      <c r="A3" s="74"/>
      <c r="B3" s="74"/>
      <c r="C3" s="74"/>
      <c r="D3" s="74"/>
      <c r="E3" s="74"/>
      <c r="F3" s="74"/>
      <c r="G3" s="171" t="s">
        <v>58</v>
      </c>
    </row>
    <row r="4" spans="1:14" s="76" customFormat="1" ht="61.5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14" s="80" customFormat="1" ht="28.15" customHeight="1" x14ac:dyDescent="0.25">
      <c r="A5" s="96" t="s">
        <v>29</v>
      </c>
      <c r="B5" s="78">
        <f>SUM(B6:B29)</f>
        <v>222</v>
      </c>
      <c r="C5" s="78">
        <f>SUM(C6:C29)</f>
        <v>349</v>
      </c>
      <c r="D5" s="88">
        <f>ROUND(C5/B5*100,1)</f>
        <v>157.19999999999999</v>
      </c>
      <c r="E5" s="78">
        <f>SUM(E6:E29)</f>
        <v>146</v>
      </c>
      <c r="F5" s="78">
        <f>SUM(F6:F29)</f>
        <v>241</v>
      </c>
      <c r="G5" s="88">
        <f>ROUND(F5/E5*100,1)</f>
        <v>165.1</v>
      </c>
    </row>
    <row r="6" spans="1:14" ht="18.600000000000001" customHeight="1" x14ac:dyDescent="0.2">
      <c r="A6" s="85" t="s">
        <v>62</v>
      </c>
      <c r="B6" s="86">
        <f>'[10]5'!C6</f>
        <v>71</v>
      </c>
      <c r="C6" s="87">
        <f>[13]Шаблон!$E11</f>
        <v>114</v>
      </c>
      <c r="D6" s="249">
        <f>IF(B6=0,0,C6/B6)*100</f>
        <v>160.56338028169014</v>
      </c>
      <c r="E6" s="86">
        <f>'[10]5'!F6</f>
        <v>41</v>
      </c>
      <c r="F6" s="87">
        <f>[13]Шаблон!$AH11</f>
        <v>84</v>
      </c>
      <c r="G6" s="249">
        <f>IF(E6=0,0,F6/E6)*100</f>
        <v>204.8780487804878</v>
      </c>
      <c r="H6" s="89"/>
      <c r="I6" s="97"/>
      <c r="J6" s="97"/>
      <c r="K6" s="97"/>
      <c r="L6" s="97"/>
      <c r="M6" s="97"/>
      <c r="N6" s="97"/>
    </row>
    <row r="7" spans="1:14" ht="18.600000000000001" customHeight="1" x14ac:dyDescent="0.2">
      <c r="A7" s="85" t="s">
        <v>63</v>
      </c>
      <c r="B7" s="86">
        <f>'[10]5'!C7</f>
        <v>1</v>
      </c>
      <c r="C7" s="87">
        <f>[13]Шаблон!$E12</f>
        <v>7</v>
      </c>
      <c r="D7" s="249">
        <f t="shared" ref="D7:D29" si="0">IF(B7=0,0,C7/B7)*100</f>
        <v>700</v>
      </c>
      <c r="E7" s="86">
        <f>'[10]5'!F7</f>
        <v>1</v>
      </c>
      <c r="F7" s="87">
        <f>[13]Шаблон!$AH12</f>
        <v>4</v>
      </c>
      <c r="G7" s="249">
        <f t="shared" ref="G7:G29" si="1">IF(E7=0,0,F7/E7)*100</f>
        <v>400</v>
      </c>
      <c r="H7" s="89"/>
      <c r="I7" s="97"/>
      <c r="J7" s="97"/>
      <c r="K7" s="97"/>
      <c r="L7" s="97"/>
      <c r="M7" s="97"/>
      <c r="N7" s="97"/>
    </row>
    <row r="8" spans="1:14" s="93" customFormat="1" ht="18.600000000000001" customHeight="1" x14ac:dyDescent="0.2">
      <c r="A8" s="85" t="s">
        <v>64</v>
      </c>
      <c r="B8" s="86">
        <f>'[10]5'!C8</f>
        <v>0</v>
      </c>
      <c r="C8" s="87">
        <f>[13]Шаблон!$E13</f>
        <v>0</v>
      </c>
      <c r="D8" s="249">
        <f t="shared" si="0"/>
        <v>0</v>
      </c>
      <c r="E8" s="86">
        <f>'[10]5'!F8</f>
        <v>0</v>
      </c>
      <c r="F8" s="87">
        <f>[13]Шаблон!$AH13</f>
        <v>0</v>
      </c>
      <c r="G8" s="249">
        <f t="shared" si="1"/>
        <v>0</v>
      </c>
      <c r="H8" s="89"/>
      <c r="I8" s="90"/>
      <c r="J8" s="91"/>
    </row>
    <row r="9" spans="1:14" ht="18.600000000000001" customHeight="1" x14ac:dyDescent="0.2">
      <c r="A9" s="85" t="s">
        <v>65</v>
      </c>
      <c r="B9" s="86">
        <f>'[10]5'!C9</f>
        <v>4</v>
      </c>
      <c r="C9" s="87">
        <f>[13]Шаблон!$E14</f>
        <v>6</v>
      </c>
      <c r="D9" s="249">
        <f t="shared" si="0"/>
        <v>150</v>
      </c>
      <c r="E9" s="86">
        <f>'[10]5'!F9</f>
        <v>3</v>
      </c>
      <c r="F9" s="87">
        <f>[13]Шаблон!$AH14</f>
        <v>6</v>
      </c>
      <c r="G9" s="249">
        <f t="shared" si="1"/>
        <v>200</v>
      </c>
      <c r="H9" s="89"/>
      <c r="J9" s="91"/>
      <c r="L9" s="98"/>
    </row>
    <row r="10" spans="1:14" ht="18.600000000000001" customHeight="1" x14ac:dyDescent="0.2">
      <c r="A10" s="85" t="s">
        <v>66</v>
      </c>
      <c r="B10" s="86">
        <f>'[10]5'!C10</f>
        <v>38</v>
      </c>
      <c r="C10" s="87">
        <f>[13]Шаблон!$E15</f>
        <v>44</v>
      </c>
      <c r="D10" s="249">
        <f t="shared" si="0"/>
        <v>115.78947368421053</v>
      </c>
      <c r="E10" s="86">
        <f>'[10]5'!F10</f>
        <v>26</v>
      </c>
      <c r="F10" s="87">
        <f>[13]Шаблон!$AH15</f>
        <v>34</v>
      </c>
      <c r="G10" s="249">
        <f t="shared" si="1"/>
        <v>130.76923076923077</v>
      </c>
      <c r="H10" s="89"/>
      <c r="J10" s="91"/>
    </row>
    <row r="11" spans="1:14" ht="31.5" x14ac:dyDescent="0.2">
      <c r="A11" s="85" t="s">
        <v>67</v>
      </c>
      <c r="B11" s="86">
        <f>'[10]5'!C11</f>
        <v>8</v>
      </c>
      <c r="C11" s="87">
        <f>[13]Шаблон!$E16</f>
        <v>5</v>
      </c>
      <c r="D11" s="249">
        <f t="shared" si="0"/>
        <v>62.5</v>
      </c>
      <c r="E11" s="86">
        <f>'[10]5'!F11</f>
        <v>4</v>
      </c>
      <c r="F11" s="87">
        <f>[13]Шаблон!$AH16</f>
        <v>5</v>
      </c>
      <c r="G11" s="249">
        <f t="shared" si="1"/>
        <v>125</v>
      </c>
      <c r="H11" s="89"/>
      <c r="J11" s="91"/>
    </row>
    <row r="12" spans="1:14" ht="78.75" x14ac:dyDescent="0.2">
      <c r="A12" s="85" t="s">
        <v>68</v>
      </c>
      <c r="B12" s="86">
        <f>'[10]5'!C12</f>
        <v>14</v>
      </c>
      <c r="C12" s="87">
        <f>[13]Шаблон!$E17</f>
        <v>47</v>
      </c>
      <c r="D12" s="249">
        <f t="shared" si="0"/>
        <v>335.71428571428572</v>
      </c>
      <c r="E12" s="86">
        <f>'[10]5'!F12</f>
        <v>4</v>
      </c>
      <c r="F12" s="87">
        <f>[13]Шаблон!$AH17</f>
        <v>24</v>
      </c>
      <c r="G12" s="249">
        <f t="shared" si="1"/>
        <v>600</v>
      </c>
      <c r="H12" s="89"/>
      <c r="J12" s="91"/>
    </row>
    <row r="13" spans="1:14" ht="31.5" x14ac:dyDescent="0.2">
      <c r="A13" s="85" t="s">
        <v>69</v>
      </c>
      <c r="B13" s="86">
        <f>'[10]5'!C13</f>
        <v>4</v>
      </c>
      <c r="C13" s="87">
        <f>[13]Шаблон!$E18</f>
        <v>7</v>
      </c>
      <c r="D13" s="249">
        <f t="shared" si="0"/>
        <v>175</v>
      </c>
      <c r="E13" s="86">
        <f>'[10]5'!F13</f>
        <v>2</v>
      </c>
      <c r="F13" s="87">
        <f>[13]Шаблон!$AH18</f>
        <v>5</v>
      </c>
      <c r="G13" s="249">
        <f t="shared" si="1"/>
        <v>250</v>
      </c>
      <c r="H13" s="89"/>
      <c r="J13" s="91"/>
    </row>
    <row r="14" spans="1:14" ht="31.5" x14ac:dyDescent="0.2">
      <c r="A14" s="85" t="s">
        <v>70</v>
      </c>
      <c r="B14" s="86">
        <f>'[10]5'!C14</f>
        <v>0</v>
      </c>
      <c r="C14" s="87">
        <f>[13]Шаблон!$E19</f>
        <v>1</v>
      </c>
      <c r="D14" s="249">
        <f t="shared" si="0"/>
        <v>0</v>
      </c>
      <c r="E14" s="86">
        <f>'[10]5'!F14</f>
        <v>0</v>
      </c>
      <c r="F14" s="87">
        <f>[13]Шаблон!$AH19</f>
        <v>1</v>
      </c>
      <c r="G14" s="249">
        <f t="shared" si="1"/>
        <v>0</v>
      </c>
      <c r="H14" s="89"/>
      <c r="J14" s="91"/>
    </row>
    <row r="15" spans="1:14" ht="31.5" x14ac:dyDescent="0.2">
      <c r="A15" s="85" t="s">
        <v>71</v>
      </c>
      <c r="B15" s="86">
        <f>'[10]5'!C15</f>
        <v>0</v>
      </c>
      <c r="C15" s="87">
        <f>[13]Шаблон!$E20</f>
        <v>2</v>
      </c>
      <c r="D15" s="249">
        <f t="shared" si="0"/>
        <v>0</v>
      </c>
      <c r="E15" s="86">
        <f>'[10]5'!F15</f>
        <v>0</v>
      </c>
      <c r="F15" s="87">
        <f>[13]Шаблон!$AH20</f>
        <v>2</v>
      </c>
      <c r="G15" s="249">
        <f t="shared" si="1"/>
        <v>0</v>
      </c>
      <c r="H15" s="89"/>
      <c r="J15" s="91"/>
    </row>
    <row r="16" spans="1:14" ht="31.5" x14ac:dyDescent="0.2">
      <c r="A16" s="85" t="s">
        <v>72</v>
      </c>
      <c r="B16" s="86">
        <f>'[10]5'!C16</f>
        <v>5</v>
      </c>
      <c r="C16" s="87">
        <f>[13]Шаблон!$E21</f>
        <v>9</v>
      </c>
      <c r="D16" s="249">
        <f t="shared" si="0"/>
        <v>180</v>
      </c>
      <c r="E16" s="86">
        <f>'[10]5'!F16</f>
        <v>3</v>
      </c>
      <c r="F16" s="87">
        <f>[13]Шаблон!$AH21</f>
        <v>8</v>
      </c>
      <c r="G16" s="249">
        <f t="shared" si="1"/>
        <v>266.66666666666663</v>
      </c>
      <c r="H16" s="89"/>
      <c r="J16" s="91"/>
    </row>
    <row r="17" spans="1:10" ht="47.25" x14ac:dyDescent="0.2">
      <c r="A17" s="85" t="s">
        <v>73</v>
      </c>
      <c r="B17" s="86">
        <f>'[10]5'!C17</f>
        <v>0</v>
      </c>
      <c r="C17" s="87">
        <f>[13]Шаблон!$E22</f>
        <v>0</v>
      </c>
      <c r="D17" s="249">
        <f t="shared" si="0"/>
        <v>0</v>
      </c>
      <c r="E17" s="86">
        <f>'[10]5'!F17</f>
        <v>0</v>
      </c>
      <c r="F17" s="87">
        <f>[13]Шаблон!$AH22</f>
        <v>0</v>
      </c>
      <c r="G17" s="249">
        <f t="shared" si="1"/>
        <v>0</v>
      </c>
      <c r="H17" s="89"/>
      <c r="J17" s="91"/>
    </row>
    <row r="18" spans="1:10" ht="31.5" x14ac:dyDescent="0.2">
      <c r="A18" s="85" t="s">
        <v>74</v>
      </c>
      <c r="B18" s="86">
        <f>'[10]5'!C18</f>
        <v>5</v>
      </c>
      <c r="C18" s="87">
        <f>[13]Шаблон!$E23</f>
        <v>11</v>
      </c>
      <c r="D18" s="249">
        <f t="shared" si="0"/>
        <v>220.00000000000003</v>
      </c>
      <c r="E18" s="86">
        <f>'[10]5'!F18</f>
        <v>3</v>
      </c>
      <c r="F18" s="87">
        <f>[13]Шаблон!$AH23</f>
        <v>9</v>
      </c>
      <c r="G18" s="249">
        <f t="shared" si="1"/>
        <v>300</v>
      </c>
      <c r="H18" s="89"/>
      <c r="J18" s="91"/>
    </row>
    <row r="19" spans="1:10" ht="31.5" x14ac:dyDescent="0.2">
      <c r="A19" s="85" t="s">
        <v>75</v>
      </c>
      <c r="B19" s="86">
        <f>'[10]5'!C19</f>
        <v>0</v>
      </c>
      <c r="C19" s="87">
        <f>[13]Шаблон!$E24</f>
        <v>4</v>
      </c>
      <c r="D19" s="249">
        <f t="shared" si="0"/>
        <v>0</v>
      </c>
      <c r="E19" s="86">
        <f>'[10]5'!F19</f>
        <v>0</v>
      </c>
      <c r="F19" s="87">
        <f>[13]Шаблон!$AH24</f>
        <v>3</v>
      </c>
      <c r="G19" s="249">
        <f t="shared" si="1"/>
        <v>0</v>
      </c>
      <c r="H19" s="89"/>
      <c r="J19" s="91"/>
    </row>
    <row r="20" spans="1:10" ht="18.600000000000001" customHeight="1" x14ac:dyDescent="0.2">
      <c r="A20" s="85" t="s">
        <v>76</v>
      </c>
      <c r="B20" s="86">
        <f>'[10]5'!C20</f>
        <v>3</v>
      </c>
      <c r="C20" s="87">
        <f>[13]Шаблон!$E25</f>
        <v>0</v>
      </c>
      <c r="D20" s="249">
        <f t="shared" si="0"/>
        <v>0</v>
      </c>
      <c r="E20" s="86">
        <f>'[10]5'!F20</f>
        <v>2</v>
      </c>
      <c r="F20" s="87">
        <f>[13]Шаблон!$AH25</f>
        <v>0</v>
      </c>
      <c r="G20" s="249">
        <f t="shared" si="1"/>
        <v>0</v>
      </c>
      <c r="H20" s="89"/>
      <c r="J20" s="91"/>
    </row>
    <row r="21" spans="1:10" ht="31.5" x14ac:dyDescent="0.2">
      <c r="A21" s="85" t="s">
        <v>77</v>
      </c>
      <c r="B21" s="86">
        <f>'[10]5'!C21</f>
        <v>34</v>
      </c>
      <c r="C21" s="87">
        <f>[13]Шаблон!$E26</f>
        <v>52</v>
      </c>
      <c r="D21" s="249">
        <f t="shared" si="0"/>
        <v>152.94117647058823</v>
      </c>
      <c r="E21" s="86">
        <f>'[10]5'!F21</f>
        <v>27</v>
      </c>
      <c r="F21" s="87">
        <f>[13]Шаблон!$AH26</f>
        <v>30</v>
      </c>
      <c r="G21" s="249">
        <f t="shared" si="1"/>
        <v>111.11111111111111</v>
      </c>
      <c r="H21" s="89"/>
      <c r="J21" s="91"/>
    </row>
    <row r="22" spans="1:10" ht="31.5" x14ac:dyDescent="0.2">
      <c r="A22" s="85" t="s">
        <v>78</v>
      </c>
      <c r="B22" s="86">
        <f>'[10]5'!C22</f>
        <v>0</v>
      </c>
      <c r="C22" s="87">
        <f>[13]Шаблон!$E27</f>
        <v>0</v>
      </c>
      <c r="D22" s="249">
        <f t="shared" si="0"/>
        <v>0</v>
      </c>
      <c r="E22" s="86">
        <f>'[10]5'!F22</f>
        <v>0</v>
      </c>
      <c r="F22" s="87">
        <f>[13]Шаблон!$AH27</f>
        <v>0</v>
      </c>
      <c r="G22" s="249">
        <f t="shared" si="1"/>
        <v>0</v>
      </c>
      <c r="H22" s="89"/>
      <c r="J22" s="94"/>
    </row>
    <row r="23" spans="1:10" ht="31.5" x14ac:dyDescent="0.2">
      <c r="A23" s="85" t="s">
        <v>79</v>
      </c>
      <c r="B23" s="86">
        <f>'[10]5'!C23</f>
        <v>2</v>
      </c>
      <c r="C23" s="87">
        <f>[13]Шаблон!$E28</f>
        <v>2</v>
      </c>
      <c r="D23" s="249">
        <f t="shared" si="0"/>
        <v>100</v>
      </c>
      <c r="E23" s="86">
        <f>'[10]5'!F23</f>
        <v>1</v>
      </c>
      <c r="F23" s="87">
        <f>[13]Шаблон!$AH28</f>
        <v>2</v>
      </c>
      <c r="G23" s="249">
        <f t="shared" si="1"/>
        <v>200</v>
      </c>
      <c r="H23" s="89"/>
      <c r="J23" s="94"/>
    </row>
    <row r="24" spans="1:10" ht="31.5" x14ac:dyDescent="0.2">
      <c r="A24" s="85" t="s">
        <v>80</v>
      </c>
      <c r="B24" s="86">
        <f>'[10]5'!C24</f>
        <v>6</v>
      </c>
      <c r="C24" s="87">
        <f>[13]Шаблон!$E29</f>
        <v>6</v>
      </c>
      <c r="D24" s="249">
        <f t="shared" si="0"/>
        <v>100</v>
      </c>
      <c r="E24" s="86">
        <f>'[10]5'!F24</f>
        <v>6</v>
      </c>
      <c r="F24" s="87">
        <f>[13]Шаблон!$AH29</f>
        <v>6</v>
      </c>
      <c r="G24" s="249">
        <f t="shared" si="1"/>
        <v>100</v>
      </c>
      <c r="H24" s="89"/>
      <c r="J24" s="94"/>
    </row>
    <row r="25" spans="1:10" ht="31.5" x14ac:dyDescent="0.2">
      <c r="A25" s="85" t="s">
        <v>81</v>
      </c>
      <c r="B25" s="86">
        <f>'[10]5'!C25</f>
        <v>24</v>
      </c>
      <c r="C25" s="87">
        <f>[13]Шаблон!$E30</f>
        <v>23</v>
      </c>
      <c r="D25" s="249">
        <f t="shared" si="0"/>
        <v>95.833333333333343</v>
      </c>
      <c r="E25" s="86">
        <f>'[10]5'!F25</f>
        <v>21</v>
      </c>
      <c r="F25" s="87">
        <f>[13]Шаблон!$AH30</f>
        <v>11</v>
      </c>
      <c r="G25" s="249">
        <f t="shared" si="1"/>
        <v>52.380952380952387</v>
      </c>
    </row>
    <row r="26" spans="1:10" ht="31.5" x14ac:dyDescent="0.2">
      <c r="A26" s="85" t="s">
        <v>82</v>
      </c>
      <c r="B26" s="86">
        <f>'[10]5'!C26</f>
        <v>1</v>
      </c>
      <c r="C26" s="87">
        <f>[13]Шаблон!$E31</f>
        <v>0</v>
      </c>
      <c r="D26" s="249">
        <f t="shared" si="0"/>
        <v>0</v>
      </c>
      <c r="E26" s="86">
        <f>'[10]5'!F26</f>
        <v>0</v>
      </c>
      <c r="F26" s="87">
        <f>[13]Шаблон!$AH31</f>
        <v>0</v>
      </c>
      <c r="G26" s="249">
        <f t="shared" si="1"/>
        <v>0</v>
      </c>
    </row>
    <row r="27" spans="1:10" ht="18.600000000000001" customHeight="1" x14ac:dyDescent="0.2">
      <c r="A27" s="85" t="s">
        <v>83</v>
      </c>
      <c r="B27" s="86">
        <f>'[10]5'!C27</f>
        <v>0</v>
      </c>
      <c r="C27" s="87">
        <f>[13]Шаблон!$E32</f>
        <v>1</v>
      </c>
      <c r="D27" s="249">
        <f t="shared" si="0"/>
        <v>0</v>
      </c>
      <c r="E27" s="86">
        <f>'[10]5'!F27</f>
        <v>0</v>
      </c>
      <c r="F27" s="87">
        <f>[13]Шаблон!$AH32</f>
        <v>1</v>
      </c>
      <c r="G27" s="249">
        <f t="shared" si="1"/>
        <v>0</v>
      </c>
    </row>
    <row r="28" spans="1:10" ht="18.600000000000001" customHeight="1" x14ac:dyDescent="0.2">
      <c r="A28" s="85" t="s">
        <v>84</v>
      </c>
      <c r="B28" s="86">
        <f>'[10]5'!C28</f>
        <v>1</v>
      </c>
      <c r="C28" s="87">
        <f>[13]Шаблон!$E33</f>
        <v>6</v>
      </c>
      <c r="D28" s="249">
        <f t="shared" si="0"/>
        <v>600</v>
      </c>
      <c r="E28" s="86">
        <f>'[10]5'!F28</f>
        <v>1</v>
      </c>
      <c r="F28" s="87">
        <f>[13]Шаблон!$AH33</f>
        <v>4</v>
      </c>
      <c r="G28" s="249">
        <f t="shared" si="1"/>
        <v>400</v>
      </c>
    </row>
    <row r="29" spans="1:10" ht="31.5" x14ac:dyDescent="0.2">
      <c r="A29" s="85" t="s">
        <v>85</v>
      </c>
      <c r="B29" s="86">
        <f>'[10]5'!C29</f>
        <v>1</v>
      </c>
      <c r="C29" s="87">
        <f>[13]Шаблон!$E34</f>
        <v>2</v>
      </c>
      <c r="D29" s="249">
        <f t="shared" si="0"/>
        <v>200</v>
      </c>
      <c r="E29" s="86">
        <f>'[10]5'!F29</f>
        <v>1</v>
      </c>
      <c r="F29" s="87">
        <f>[13]Шаблон!$AH34</f>
        <v>2</v>
      </c>
      <c r="G29" s="249">
        <f t="shared" si="1"/>
        <v>200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H11" sqref="H11"/>
    </sheetView>
  </sheetViews>
  <sheetFormatPr defaultColWidth="8.85546875" defaultRowHeight="12.75" x14ac:dyDescent="0.2"/>
  <cols>
    <col min="1" max="1" width="55" style="90" customWidth="1"/>
    <col min="2" max="3" width="13.140625" style="90" customWidth="1"/>
    <col min="4" max="4" width="14" style="90" customWidth="1"/>
    <col min="5" max="6" width="15.7109375" style="90" customWidth="1"/>
    <col min="7" max="7" width="14.5703125" style="90" customWidth="1"/>
    <col min="8" max="8" width="8.85546875" style="90"/>
    <col min="9" max="9" width="13.7109375" style="90" bestFit="1" customWidth="1"/>
    <col min="10" max="10" width="6" style="90" bestFit="1" customWidth="1"/>
    <col min="11" max="11" width="3.7109375" style="90" bestFit="1" customWidth="1"/>
    <col min="12" max="13" width="8.28515625" style="90" bestFit="1" customWidth="1"/>
    <col min="14" max="14" width="3.7109375" style="90" bestFit="1" customWidth="1"/>
    <col min="15" max="256" width="8.85546875" style="90"/>
    <col min="257" max="257" width="55" style="90" customWidth="1"/>
    <col min="258" max="259" width="15.7109375" style="90" customWidth="1"/>
    <col min="260" max="260" width="14" style="90" customWidth="1"/>
    <col min="261" max="262" width="15.7109375" style="90" customWidth="1"/>
    <col min="263" max="263" width="14.5703125" style="90" customWidth="1"/>
    <col min="264" max="264" width="8.85546875" style="90"/>
    <col min="265" max="265" width="13.7109375" style="90" bestFit="1" customWidth="1"/>
    <col min="266" max="266" width="6" style="90" bestFit="1" customWidth="1"/>
    <col min="267" max="267" width="3.7109375" style="90" bestFit="1" customWidth="1"/>
    <col min="268" max="269" width="8.28515625" style="90" bestFit="1" customWidth="1"/>
    <col min="270" max="270" width="3.7109375" style="90" bestFit="1" customWidth="1"/>
    <col min="271" max="512" width="8.85546875" style="90"/>
    <col min="513" max="513" width="55" style="90" customWidth="1"/>
    <col min="514" max="515" width="15.7109375" style="90" customWidth="1"/>
    <col min="516" max="516" width="14" style="90" customWidth="1"/>
    <col min="517" max="518" width="15.7109375" style="90" customWidth="1"/>
    <col min="519" max="519" width="14.5703125" style="90" customWidth="1"/>
    <col min="520" max="520" width="8.85546875" style="90"/>
    <col min="521" max="521" width="13.7109375" style="90" bestFit="1" customWidth="1"/>
    <col min="522" max="522" width="6" style="90" bestFit="1" customWidth="1"/>
    <col min="523" max="523" width="3.7109375" style="90" bestFit="1" customWidth="1"/>
    <col min="524" max="525" width="8.28515625" style="90" bestFit="1" customWidth="1"/>
    <col min="526" max="526" width="3.7109375" style="90" bestFit="1" customWidth="1"/>
    <col min="527" max="768" width="8.85546875" style="90"/>
    <col min="769" max="769" width="55" style="90" customWidth="1"/>
    <col min="770" max="771" width="15.7109375" style="90" customWidth="1"/>
    <col min="772" max="772" width="14" style="90" customWidth="1"/>
    <col min="773" max="774" width="15.7109375" style="90" customWidth="1"/>
    <col min="775" max="775" width="14.5703125" style="90" customWidth="1"/>
    <col min="776" max="776" width="8.85546875" style="90"/>
    <col min="777" max="777" width="13.7109375" style="90" bestFit="1" customWidth="1"/>
    <col min="778" max="778" width="6" style="90" bestFit="1" customWidth="1"/>
    <col min="779" max="779" width="3.7109375" style="90" bestFit="1" customWidth="1"/>
    <col min="780" max="781" width="8.28515625" style="90" bestFit="1" customWidth="1"/>
    <col min="782" max="782" width="3.7109375" style="90" bestFit="1" customWidth="1"/>
    <col min="783" max="1024" width="8.85546875" style="90"/>
    <col min="1025" max="1025" width="55" style="90" customWidth="1"/>
    <col min="1026" max="1027" width="15.7109375" style="90" customWidth="1"/>
    <col min="1028" max="1028" width="14" style="90" customWidth="1"/>
    <col min="1029" max="1030" width="15.7109375" style="90" customWidth="1"/>
    <col min="1031" max="1031" width="14.5703125" style="90" customWidth="1"/>
    <col min="1032" max="1032" width="8.85546875" style="90"/>
    <col min="1033" max="1033" width="13.7109375" style="90" bestFit="1" customWidth="1"/>
    <col min="1034" max="1034" width="6" style="90" bestFit="1" customWidth="1"/>
    <col min="1035" max="1035" width="3.7109375" style="90" bestFit="1" customWidth="1"/>
    <col min="1036" max="1037" width="8.28515625" style="90" bestFit="1" customWidth="1"/>
    <col min="1038" max="1038" width="3.7109375" style="90" bestFit="1" customWidth="1"/>
    <col min="1039" max="1280" width="8.85546875" style="90"/>
    <col min="1281" max="1281" width="55" style="90" customWidth="1"/>
    <col min="1282" max="1283" width="15.7109375" style="90" customWidth="1"/>
    <col min="1284" max="1284" width="14" style="90" customWidth="1"/>
    <col min="1285" max="1286" width="15.7109375" style="90" customWidth="1"/>
    <col min="1287" max="1287" width="14.5703125" style="90" customWidth="1"/>
    <col min="1288" max="1288" width="8.85546875" style="90"/>
    <col min="1289" max="1289" width="13.7109375" style="90" bestFit="1" customWidth="1"/>
    <col min="1290" max="1290" width="6" style="90" bestFit="1" customWidth="1"/>
    <col min="1291" max="1291" width="3.7109375" style="90" bestFit="1" customWidth="1"/>
    <col min="1292" max="1293" width="8.28515625" style="90" bestFit="1" customWidth="1"/>
    <col min="1294" max="1294" width="3.7109375" style="90" bestFit="1" customWidth="1"/>
    <col min="1295" max="1536" width="8.85546875" style="90"/>
    <col min="1537" max="1537" width="55" style="90" customWidth="1"/>
    <col min="1538" max="1539" width="15.7109375" style="90" customWidth="1"/>
    <col min="1540" max="1540" width="14" style="90" customWidth="1"/>
    <col min="1541" max="1542" width="15.7109375" style="90" customWidth="1"/>
    <col min="1543" max="1543" width="14.5703125" style="90" customWidth="1"/>
    <col min="1544" max="1544" width="8.85546875" style="90"/>
    <col min="1545" max="1545" width="13.7109375" style="90" bestFit="1" customWidth="1"/>
    <col min="1546" max="1546" width="6" style="90" bestFit="1" customWidth="1"/>
    <col min="1547" max="1547" width="3.7109375" style="90" bestFit="1" customWidth="1"/>
    <col min="1548" max="1549" width="8.28515625" style="90" bestFit="1" customWidth="1"/>
    <col min="1550" max="1550" width="3.7109375" style="90" bestFit="1" customWidth="1"/>
    <col min="1551" max="1792" width="8.85546875" style="90"/>
    <col min="1793" max="1793" width="55" style="90" customWidth="1"/>
    <col min="1794" max="1795" width="15.7109375" style="90" customWidth="1"/>
    <col min="1796" max="1796" width="14" style="90" customWidth="1"/>
    <col min="1797" max="1798" width="15.7109375" style="90" customWidth="1"/>
    <col min="1799" max="1799" width="14.5703125" style="90" customWidth="1"/>
    <col min="1800" max="1800" width="8.85546875" style="90"/>
    <col min="1801" max="1801" width="13.7109375" style="90" bestFit="1" customWidth="1"/>
    <col min="1802" max="1802" width="6" style="90" bestFit="1" customWidth="1"/>
    <col min="1803" max="1803" width="3.7109375" style="90" bestFit="1" customWidth="1"/>
    <col min="1804" max="1805" width="8.28515625" style="90" bestFit="1" customWidth="1"/>
    <col min="1806" max="1806" width="3.7109375" style="90" bestFit="1" customWidth="1"/>
    <col min="1807" max="2048" width="8.85546875" style="90"/>
    <col min="2049" max="2049" width="55" style="90" customWidth="1"/>
    <col min="2050" max="2051" width="15.7109375" style="90" customWidth="1"/>
    <col min="2052" max="2052" width="14" style="90" customWidth="1"/>
    <col min="2053" max="2054" width="15.7109375" style="90" customWidth="1"/>
    <col min="2055" max="2055" width="14.5703125" style="90" customWidth="1"/>
    <col min="2056" max="2056" width="8.85546875" style="90"/>
    <col min="2057" max="2057" width="13.7109375" style="90" bestFit="1" customWidth="1"/>
    <col min="2058" max="2058" width="6" style="90" bestFit="1" customWidth="1"/>
    <col min="2059" max="2059" width="3.7109375" style="90" bestFit="1" customWidth="1"/>
    <col min="2060" max="2061" width="8.28515625" style="90" bestFit="1" customWidth="1"/>
    <col min="2062" max="2062" width="3.7109375" style="90" bestFit="1" customWidth="1"/>
    <col min="2063" max="2304" width="8.85546875" style="90"/>
    <col min="2305" max="2305" width="55" style="90" customWidth="1"/>
    <col min="2306" max="2307" width="15.7109375" style="90" customWidth="1"/>
    <col min="2308" max="2308" width="14" style="90" customWidth="1"/>
    <col min="2309" max="2310" width="15.7109375" style="90" customWidth="1"/>
    <col min="2311" max="2311" width="14.5703125" style="90" customWidth="1"/>
    <col min="2312" max="2312" width="8.85546875" style="90"/>
    <col min="2313" max="2313" width="13.7109375" style="90" bestFit="1" customWidth="1"/>
    <col min="2314" max="2314" width="6" style="90" bestFit="1" customWidth="1"/>
    <col min="2315" max="2315" width="3.7109375" style="90" bestFit="1" customWidth="1"/>
    <col min="2316" max="2317" width="8.28515625" style="90" bestFit="1" customWidth="1"/>
    <col min="2318" max="2318" width="3.7109375" style="90" bestFit="1" customWidth="1"/>
    <col min="2319" max="2560" width="8.85546875" style="90"/>
    <col min="2561" max="2561" width="55" style="90" customWidth="1"/>
    <col min="2562" max="2563" width="15.7109375" style="90" customWidth="1"/>
    <col min="2564" max="2564" width="14" style="90" customWidth="1"/>
    <col min="2565" max="2566" width="15.7109375" style="90" customWidth="1"/>
    <col min="2567" max="2567" width="14.5703125" style="90" customWidth="1"/>
    <col min="2568" max="2568" width="8.85546875" style="90"/>
    <col min="2569" max="2569" width="13.7109375" style="90" bestFit="1" customWidth="1"/>
    <col min="2570" max="2570" width="6" style="90" bestFit="1" customWidth="1"/>
    <col min="2571" max="2571" width="3.7109375" style="90" bestFit="1" customWidth="1"/>
    <col min="2572" max="2573" width="8.28515625" style="90" bestFit="1" customWidth="1"/>
    <col min="2574" max="2574" width="3.7109375" style="90" bestFit="1" customWidth="1"/>
    <col min="2575" max="2816" width="8.85546875" style="90"/>
    <col min="2817" max="2817" width="55" style="90" customWidth="1"/>
    <col min="2818" max="2819" width="15.7109375" style="90" customWidth="1"/>
    <col min="2820" max="2820" width="14" style="90" customWidth="1"/>
    <col min="2821" max="2822" width="15.7109375" style="90" customWidth="1"/>
    <col min="2823" max="2823" width="14.5703125" style="90" customWidth="1"/>
    <col min="2824" max="2824" width="8.85546875" style="90"/>
    <col min="2825" max="2825" width="13.7109375" style="90" bestFit="1" customWidth="1"/>
    <col min="2826" max="2826" width="6" style="90" bestFit="1" customWidth="1"/>
    <col min="2827" max="2827" width="3.7109375" style="90" bestFit="1" customWidth="1"/>
    <col min="2828" max="2829" width="8.28515625" style="90" bestFit="1" customWidth="1"/>
    <col min="2830" max="2830" width="3.7109375" style="90" bestFit="1" customWidth="1"/>
    <col min="2831" max="3072" width="8.85546875" style="90"/>
    <col min="3073" max="3073" width="55" style="90" customWidth="1"/>
    <col min="3074" max="3075" width="15.7109375" style="90" customWidth="1"/>
    <col min="3076" max="3076" width="14" style="90" customWidth="1"/>
    <col min="3077" max="3078" width="15.7109375" style="90" customWidth="1"/>
    <col min="3079" max="3079" width="14.5703125" style="90" customWidth="1"/>
    <col min="3080" max="3080" width="8.85546875" style="90"/>
    <col min="3081" max="3081" width="13.7109375" style="90" bestFit="1" customWidth="1"/>
    <col min="3082" max="3082" width="6" style="90" bestFit="1" customWidth="1"/>
    <col min="3083" max="3083" width="3.7109375" style="90" bestFit="1" customWidth="1"/>
    <col min="3084" max="3085" width="8.28515625" style="90" bestFit="1" customWidth="1"/>
    <col min="3086" max="3086" width="3.7109375" style="90" bestFit="1" customWidth="1"/>
    <col min="3087" max="3328" width="8.85546875" style="90"/>
    <col min="3329" max="3329" width="55" style="90" customWidth="1"/>
    <col min="3330" max="3331" width="15.7109375" style="90" customWidth="1"/>
    <col min="3332" max="3332" width="14" style="90" customWidth="1"/>
    <col min="3333" max="3334" width="15.7109375" style="90" customWidth="1"/>
    <col min="3335" max="3335" width="14.5703125" style="90" customWidth="1"/>
    <col min="3336" max="3336" width="8.85546875" style="90"/>
    <col min="3337" max="3337" width="13.7109375" style="90" bestFit="1" customWidth="1"/>
    <col min="3338" max="3338" width="6" style="90" bestFit="1" customWidth="1"/>
    <col min="3339" max="3339" width="3.7109375" style="90" bestFit="1" customWidth="1"/>
    <col min="3340" max="3341" width="8.28515625" style="90" bestFit="1" customWidth="1"/>
    <col min="3342" max="3342" width="3.7109375" style="90" bestFit="1" customWidth="1"/>
    <col min="3343" max="3584" width="8.85546875" style="90"/>
    <col min="3585" max="3585" width="55" style="90" customWidth="1"/>
    <col min="3586" max="3587" width="15.7109375" style="90" customWidth="1"/>
    <col min="3588" max="3588" width="14" style="90" customWidth="1"/>
    <col min="3589" max="3590" width="15.7109375" style="90" customWidth="1"/>
    <col min="3591" max="3591" width="14.5703125" style="90" customWidth="1"/>
    <col min="3592" max="3592" width="8.85546875" style="90"/>
    <col min="3593" max="3593" width="13.7109375" style="90" bestFit="1" customWidth="1"/>
    <col min="3594" max="3594" width="6" style="90" bestFit="1" customWidth="1"/>
    <col min="3595" max="3595" width="3.7109375" style="90" bestFit="1" customWidth="1"/>
    <col min="3596" max="3597" width="8.28515625" style="90" bestFit="1" customWidth="1"/>
    <col min="3598" max="3598" width="3.7109375" style="90" bestFit="1" customWidth="1"/>
    <col min="3599" max="3840" width="8.85546875" style="90"/>
    <col min="3841" max="3841" width="55" style="90" customWidth="1"/>
    <col min="3842" max="3843" width="15.7109375" style="90" customWidth="1"/>
    <col min="3844" max="3844" width="14" style="90" customWidth="1"/>
    <col min="3845" max="3846" width="15.7109375" style="90" customWidth="1"/>
    <col min="3847" max="3847" width="14.5703125" style="90" customWidth="1"/>
    <col min="3848" max="3848" width="8.85546875" style="90"/>
    <col min="3849" max="3849" width="13.7109375" style="90" bestFit="1" customWidth="1"/>
    <col min="3850" max="3850" width="6" style="90" bestFit="1" customWidth="1"/>
    <col min="3851" max="3851" width="3.7109375" style="90" bestFit="1" customWidth="1"/>
    <col min="3852" max="3853" width="8.28515625" style="90" bestFit="1" customWidth="1"/>
    <col min="3854" max="3854" width="3.7109375" style="90" bestFit="1" customWidth="1"/>
    <col min="3855" max="4096" width="8.85546875" style="90"/>
    <col min="4097" max="4097" width="55" style="90" customWidth="1"/>
    <col min="4098" max="4099" width="15.7109375" style="90" customWidth="1"/>
    <col min="4100" max="4100" width="14" style="90" customWidth="1"/>
    <col min="4101" max="4102" width="15.7109375" style="90" customWidth="1"/>
    <col min="4103" max="4103" width="14.5703125" style="90" customWidth="1"/>
    <col min="4104" max="4104" width="8.85546875" style="90"/>
    <col min="4105" max="4105" width="13.7109375" style="90" bestFit="1" customWidth="1"/>
    <col min="4106" max="4106" width="6" style="90" bestFit="1" customWidth="1"/>
    <col min="4107" max="4107" width="3.7109375" style="90" bestFit="1" customWidth="1"/>
    <col min="4108" max="4109" width="8.28515625" style="90" bestFit="1" customWidth="1"/>
    <col min="4110" max="4110" width="3.7109375" style="90" bestFit="1" customWidth="1"/>
    <col min="4111" max="4352" width="8.85546875" style="90"/>
    <col min="4353" max="4353" width="55" style="90" customWidth="1"/>
    <col min="4354" max="4355" width="15.7109375" style="90" customWidth="1"/>
    <col min="4356" max="4356" width="14" style="90" customWidth="1"/>
    <col min="4357" max="4358" width="15.7109375" style="90" customWidth="1"/>
    <col min="4359" max="4359" width="14.5703125" style="90" customWidth="1"/>
    <col min="4360" max="4360" width="8.85546875" style="90"/>
    <col min="4361" max="4361" width="13.7109375" style="90" bestFit="1" customWidth="1"/>
    <col min="4362" max="4362" width="6" style="90" bestFit="1" customWidth="1"/>
    <col min="4363" max="4363" width="3.7109375" style="90" bestFit="1" customWidth="1"/>
    <col min="4364" max="4365" width="8.28515625" style="90" bestFit="1" customWidth="1"/>
    <col min="4366" max="4366" width="3.7109375" style="90" bestFit="1" customWidth="1"/>
    <col min="4367" max="4608" width="8.85546875" style="90"/>
    <col min="4609" max="4609" width="55" style="90" customWidth="1"/>
    <col min="4610" max="4611" width="15.7109375" style="90" customWidth="1"/>
    <col min="4612" max="4612" width="14" style="90" customWidth="1"/>
    <col min="4613" max="4614" width="15.7109375" style="90" customWidth="1"/>
    <col min="4615" max="4615" width="14.5703125" style="90" customWidth="1"/>
    <col min="4616" max="4616" width="8.85546875" style="90"/>
    <col min="4617" max="4617" width="13.7109375" style="90" bestFit="1" customWidth="1"/>
    <col min="4618" max="4618" width="6" style="90" bestFit="1" customWidth="1"/>
    <col min="4619" max="4619" width="3.7109375" style="90" bestFit="1" customWidth="1"/>
    <col min="4620" max="4621" width="8.28515625" style="90" bestFit="1" customWidth="1"/>
    <col min="4622" max="4622" width="3.7109375" style="90" bestFit="1" customWidth="1"/>
    <col min="4623" max="4864" width="8.85546875" style="90"/>
    <col min="4865" max="4865" width="55" style="90" customWidth="1"/>
    <col min="4866" max="4867" width="15.7109375" style="90" customWidth="1"/>
    <col min="4868" max="4868" width="14" style="90" customWidth="1"/>
    <col min="4869" max="4870" width="15.7109375" style="90" customWidth="1"/>
    <col min="4871" max="4871" width="14.5703125" style="90" customWidth="1"/>
    <col min="4872" max="4872" width="8.85546875" style="90"/>
    <col min="4873" max="4873" width="13.7109375" style="90" bestFit="1" customWidth="1"/>
    <col min="4874" max="4874" width="6" style="90" bestFit="1" customWidth="1"/>
    <col min="4875" max="4875" width="3.7109375" style="90" bestFit="1" customWidth="1"/>
    <col min="4876" max="4877" width="8.28515625" style="90" bestFit="1" customWidth="1"/>
    <col min="4878" max="4878" width="3.7109375" style="90" bestFit="1" customWidth="1"/>
    <col min="4879" max="5120" width="8.85546875" style="90"/>
    <col min="5121" max="5121" width="55" style="90" customWidth="1"/>
    <col min="5122" max="5123" width="15.7109375" style="90" customWidth="1"/>
    <col min="5124" max="5124" width="14" style="90" customWidth="1"/>
    <col min="5125" max="5126" width="15.7109375" style="90" customWidth="1"/>
    <col min="5127" max="5127" width="14.5703125" style="90" customWidth="1"/>
    <col min="5128" max="5128" width="8.85546875" style="90"/>
    <col min="5129" max="5129" width="13.7109375" style="90" bestFit="1" customWidth="1"/>
    <col min="5130" max="5130" width="6" style="90" bestFit="1" customWidth="1"/>
    <col min="5131" max="5131" width="3.7109375" style="90" bestFit="1" customWidth="1"/>
    <col min="5132" max="5133" width="8.28515625" style="90" bestFit="1" customWidth="1"/>
    <col min="5134" max="5134" width="3.7109375" style="90" bestFit="1" customWidth="1"/>
    <col min="5135" max="5376" width="8.85546875" style="90"/>
    <col min="5377" max="5377" width="55" style="90" customWidth="1"/>
    <col min="5378" max="5379" width="15.7109375" style="90" customWidth="1"/>
    <col min="5380" max="5380" width="14" style="90" customWidth="1"/>
    <col min="5381" max="5382" width="15.7109375" style="90" customWidth="1"/>
    <col min="5383" max="5383" width="14.5703125" style="90" customWidth="1"/>
    <col min="5384" max="5384" width="8.85546875" style="90"/>
    <col min="5385" max="5385" width="13.7109375" style="90" bestFit="1" customWidth="1"/>
    <col min="5386" max="5386" width="6" style="90" bestFit="1" customWidth="1"/>
    <col min="5387" max="5387" width="3.7109375" style="90" bestFit="1" customWidth="1"/>
    <col min="5388" max="5389" width="8.28515625" style="90" bestFit="1" customWidth="1"/>
    <col min="5390" max="5390" width="3.7109375" style="90" bestFit="1" customWidth="1"/>
    <col min="5391" max="5632" width="8.85546875" style="90"/>
    <col min="5633" max="5633" width="55" style="90" customWidth="1"/>
    <col min="5634" max="5635" width="15.7109375" style="90" customWidth="1"/>
    <col min="5636" max="5636" width="14" style="90" customWidth="1"/>
    <col min="5637" max="5638" width="15.7109375" style="90" customWidth="1"/>
    <col min="5639" max="5639" width="14.5703125" style="90" customWidth="1"/>
    <col min="5640" max="5640" width="8.85546875" style="90"/>
    <col min="5641" max="5641" width="13.7109375" style="90" bestFit="1" customWidth="1"/>
    <col min="5642" max="5642" width="6" style="90" bestFit="1" customWidth="1"/>
    <col min="5643" max="5643" width="3.7109375" style="90" bestFit="1" customWidth="1"/>
    <col min="5644" max="5645" width="8.28515625" style="90" bestFit="1" customWidth="1"/>
    <col min="5646" max="5646" width="3.7109375" style="90" bestFit="1" customWidth="1"/>
    <col min="5647" max="5888" width="8.85546875" style="90"/>
    <col min="5889" max="5889" width="55" style="90" customWidth="1"/>
    <col min="5890" max="5891" width="15.7109375" style="90" customWidth="1"/>
    <col min="5892" max="5892" width="14" style="90" customWidth="1"/>
    <col min="5893" max="5894" width="15.7109375" style="90" customWidth="1"/>
    <col min="5895" max="5895" width="14.5703125" style="90" customWidth="1"/>
    <col min="5896" max="5896" width="8.85546875" style="90"/>
    <col min="5897" max="5897" width="13.7109375" style="90" bestFit="1" customWidth="1"/>
    <col min="5898" max="5898" width="6" style="90" bestFit="1" customWidth="1"/>
    <col min="5899" max="5899" width="3.7109375" style="90" bestFit="1" customWidth="1"/>
    <col min="5900" max="5901" width="8.28515625" style="90" bestFit="1" customWidth="1"/>
    <col min="5902" max="5902" width="3.7109375" style="90" bestFit="1" customWidth="1"/>
    <col min="5903" max="6144" width="8.85546875" style="90"/>
    <col min="6145" max="6145" width="55" style="90" customWidth="1"/>
    <col min="6146" max="6147" width="15.7109375" style="90" customWidth="1"/>
    <col min="6148" max="6148" width="14" style="90" customWidth="1"/>
    <col min="6149" max="6150" width="15.7109375" style="90" customWidth="1"/>
    <col min="6151" max="6151" width="14.5703125" style="90" customWidth="1"/>
    <col min="6152" max="6152" width="8.85546875" style="90"/>
    <col min="6153" max="6153" width="13.7109375" style="90" bestFit="1" customWidth="1"/>
    <col min="6154" max="6154" width="6" style="90" bestFit="1" customWidth="1"/>
    <col min="6155" max="6155" width="3.7109375" style="90" bestFit="1" customWidth="1"/>
    <col min="6156" max="6157" width="8.28515625" style="90" bestFit="1" customWidth="1"/>
    <col min="6158" max="6158" width="3.7109375" style="90" bestFit="1" customWidth="1"/>
    <col min="6159" max="6400" width="8.85546875" style="90"/>
    <col min="6401" max="6401" width="55" style="90" customWidth="1"/>
    <col min="6402" max="6403" width="15.7109375" style="90" customWidth="1"/>
    <col min="6404" max="6404" width="14" style="90" customWidth="1"/>
    <col min="6405" max="6406" width="15.7109375" style="90" customWidth="1"/>
    <col min="6407" max="6407" width="14.5703125" style="90" customWidth="1"/>
    <col min="6408" max="6408" width="8.85546875" style="90"/>
    <col min="6409" max="6409" width="13.7109375" style="90" bestFit="1" customWidth="1"/>
    <col min="6410" max="6410" width="6" style="90" bestFit="1" customWidth="1"/>
    <col min="6411" max="6411" width="3.7109375" style="90" bestFit="1" customWidth="1"/>
    <col min="6412" max="6413" width="8.28515625" style="90" bestFit="1" customWidth="1"/>
    <col min="6414" max="6414" width="3.7109375" style="90" bestFit="1" customWidth="1"/>
    <col min="6415" max="6656" width="8.85546875" style="90"/>
    <col min="6657" max="6657" width="55" style="90" customWidth="1"/>
    <col min="6658" max="6659" width="15.7109375" style="90" customWidth="1"/>
    <col min="6660" max="6660" width="14" style="90" customWidth="1"/>
    <col min="6661" max="6662" width="15.7109375" style="90" customWidth="1"/>
    <col min="6663" max="6663" width="14.5703125" style="90" customWidth="1"/>
    <col min="6664" max="6664" width="8.85546875" style="90"/>
    <col min="6665" max="6665" width="13.7109375" style="90" bestFit="1" customWidth="1"/>
    <col min="6666" max="6666" width="6" style="90" bestFit="1" customWidth="1"/>
    <col min="6667" max="6667" width="3.7109375" style="90" bestFit="1" customWidth="1"/>
    <col min="6668" max="6669" width="8.28515625" style="90" bestFit="1" customWidth="1"/>
    <col min="6670" max="6670" width="3.7109375" style="90" bestFit="1" customWidth="1"/>
    <col min="6671" max="6912" width="8.85546875" style="90"/>
    <col min="6913" max="6913" width="55" style="90" customWidth="1"/>
    <col min="6914" max="6915" width="15.7109375" style="90" customWidth="1"/>
    <col min="6916" max="6916" width="14" style="90" customWidth="1"/>
    <col min="6917" max="6918" width="15.7109375" style="90" customWidth="1"/>
    <col min="6919" max="6919" width="14.5703125" style="90" customWidth="1"/>
    <col min="6920" max="6920" width="8.85546875" style="90"/>
    <col min="6921" max="6921" width="13.7109375" style="90" bestFit="1" customWidth="1"/>
    <col min="6922" max="6922" width="6" style="90" bestFit="1" customWidth="1"/>
    <col min="6923" max="6923" width="3.7109375" style="90" bestFit="1" customWidth="1"/>
    <col min="6924" max="6925" width="8.28515625" style="90" bestFit="1" customWidth="1"/>
    <col min="6926" max="6926" width="3.7109375" style="90" bestFit="1" customWidth="1"/>
    <col min="6927" max="7168" width="8.85546875" style="90"/>
    <col min="7169" max="7169" width="55" style="90" customWidth="1"/>
    <col min="7170" max="7171" width="15.7109375" style="90" customWidth="1"/>
    <col min="7172" max="7172" width="14" style="90" customWidth="1"/>
    <col min="7173" max="7174" width="15.7109375" style="90" customWidth="1"/>
    <col min="7175" max="7175" width="14.5703125" style="90" customWidth="1"/>
    <col min="7176" max="7176" width="8.85546875" style="90"/>
    <col min="7177" max="7177" width="13.7109375" style="90" bestFit="1" customWidth="1"/>
    <col min="7178" max="7178" width="6" style="90" bestFit="1" customWidth="1"/>
    <col min="7179" max="7179" width="3.7109375" style="90" bestFit="1" customWidth="1"/>
    <col min="7180" max="7181" width="8.28515625" style="90" bestFit="1" customWidth="1"/>
    <col min="7182" max="7182" width="3.7109375" style="90" bestFit="1" customWidth="1"/>
    <col min="7183" max="7424" width="8.85546875" style="90"/>
    <col min="7425" max="7425" width="55" style="90" customWidth="1"/>
    <col min="7426" max="7427" width="15.7109375" style="90" customWidth="1"/>
    <col min="7428" max="7428" width="14" style="90" customWidth="1"/>
    <col min="7429" max="7430" width="15.7109375" style="90" customWidth="1"/>
    <col min="7431" max="7431" width="14.5703125" style="90" customWidth="1"/>
    <col min="7432" max="7432" width="8.85546875" style="90"/>
    <col min="7433" max="7433" width="13.7109375" style="90" bestFit="1" customWidth="1"/>
    <col min="7434" max="7434" width="6" style="90" bestFit="1" customWidth="1"/>
    <col min="7435" max="7435" width="3.7109375" style="90" bestFit="1" customWidth="1"/>
    <col min="7436" max="7437" width="8.28515625" style="90" bestFit="1" customWidth="1"/>
    <col min="7438" max="7438" width="3.7109375" style="90" bestFit="1" customWidth="1"/>
    <col min="7439" max="7680" width="8.85546875" style="90"/>
    <col min="7681" max="7681" width="55" style="90" customWidth="1"/>
    <col min="7682" max="7683" width="15.7109375" style="90" customWidth="1"/>
    <col min="7684" max="7684" width="14" style="90" customWidth="1"/>
    <col min="7685" max="7686" width="15.7109375" style="90" customWidth="1"/>
    <col min="7687" max="7687" width="14.5703125" style="90" customWidth="1"/>
    <col min="7688" max="7688" width="8.85546875" style="90"/>
    <col min="7689" max="7689" width="13.7109375" style="90" bestFit="1" customWidth="1"/>
    <col min="7690" max="7690" width="6" style="90" bestFit="1" customWidth="1"/>
    <col min="7691" max="7691" width="3.7109375" style="90" bestFit="1" customWidth="1"/>
    <col min="7692" max="7693" width="8.28515625" style="90" bestFit="1" customWidth="1"/>
    <col min="7694" max="7694" width="3.7109375" style="90" bestFit="1" customWidth="1"/>
    <col min="7695" max="7936" width="8.85546875" style="90"/>
    <col min="7937" max="7937" width="55" style="90" customWidth="1"/>
    <col min="7938" max="7939" width="15.7109375" style="90" customWidth="1"/>
    <col min="7940" max="7940" width="14" style="90" customWidth="1"/>
    <col min="7941" max="7942" width="15.7109375" style="90" customWidth="1"/>
    <col min="7943" max="7943" width="14.5703125" style="90" customWidth="1"/>
    <col min="7944" max="7944" width="8.85546875" style="90"/>
    <col min="7945" max="7945" width="13.7109375" style="90" bestFit="1" customWidth="1"/>
    <col min="7946" max="7946" width="6" style="90" bestFit="1" customWidth="1"/>
    <col min="7947" max="7947" width="3.7109375" style="90" bestFit="1" customWidth="1"/>
    <col min="7948" max="7949" width="8.28515625" style="90" bestFit="1" customWidth="1"/>
    <col min="7950" max="7950" width="3.7109375" style="90" bestFit="1" customWidth="1"/>
    <col min="7951" max="8192" width="8.85546875" style="90"/>
    <col min="8193" max="8193" width="55" style="90" customWidth="1"/>
    <col min="8194" max="8195" width="15.7109375" style="90" customWidth="1"/>
    <col min="8196" max="8196" width="14" style="90" customWidth="1"/>
    <col min="8197" max="8198" width="15.7109375" style="90" customWidth="1"/>
    <col min="8199" max="8199" width="14.5703125" style="90" customWidth="1"/>
    <col min="8200" max="8200" width="8.85546875" style="90"/>
    <col min="8201" max="8201" width="13.7109375" style="90" bestFit="1" customWidth="1"/>
    <col min="8202" max="8202" width="6" style="90" bestFit="1" customWidth="1"/>
    <col min="8203" max="8203" width="3.7109375" style="90" bestFit="1" customWidth="1"/>
    <col min="8204" max="8205" width="8.28515625" style="90" bestFit="1" customWidth="1"/>
    <col min="8206" max="8206" width="3.7109375" style="90" bestFit="1" customWidth="1"/>
    <col min="8207" max="8448" width="8.85546875" style="90"/>
    <col min="8449" max="8449" width="55" style="90" customWidth="1"/>
    <col min="8450" max="8451" width="15.7109375" style="90" customWidth="1"/>
    <col min="8452" max="8452" width="14" style="90" customWidth="1"/>
    <col min="8453" max="8454" width="15.7109375" style="90" customWidth="1"/>
    <col min="8455" max="8455" width="14.5703125" style="90" customWidth="1"/>
    <col min="8456" max="8456" width="8.85546875" style="90"/>
    <col min="8457" max="8457" width="13.7109375" style="90" bestFit="1" customWidth="1"/>
    <col min="8458" max="8458" width="6" style="90" bestFit="1" customWidth="1"/>
    <col min="8459" max="8459" width="3.7109375" style="90" bestFit="1" customWidth="1"/>
    <col min="8460" max="8461" width="8.28515625" style="90" bestFit="1" customWidth="1"/>
    <col min="8462" max="8462" width="3.7109375" style="90" bestFit="1" customWidth="1"/>
    <col min="8463" max="8704" width="8.85546875" style="90"/>
    <col min="8705" max="8705" width="55" style="90" customWidth="1"/>
    <col min="8706" max="8707" width="15.7109375" style="90" customWidth="1"/>
    <col min="8708" max="8708" width="14" style="90" customWidth="1"/>
    <col min="8709" max="8710" width="15.7109375" style="90" customWidth="1"/>
    <col min="8711" max="8711" width="14.5703125" style="90" customWidth="1"/>
    <col min="8712" max="8712" width="8.85546875" style="90"/>
    <col min="8713" max="8713" width="13.7109375" style="90" bestFit="1" customWidth="1"/>
    <col min="8714" max="8714" width="6" style="90" bestFit="1" customWidth="1"/>
    <col min="8715" max="8715" width="3.7109375" style="90" bestFit="1" customWidth="1"/>
    <col min="8716" max="8717" width="8.28515625" style="90" bestFit="1" customWidth="1"/>
    <col min="8718" max="8718" width="3.7109375" style="90" bestFit="1" customWidth="1"/>
    <col min="8719" max="8960" width="8.85546875" style="90"/>
    <col min="8961" max="8961" width="55" style="90" customWidth="1"/>
    <col min="8962" max="8963" width="15.7109375" style="90" customWidth="1"/>
    <col min="8964" max="8964" width="14" style="90" customWidth="1"/>
    <col min="8965" max="8966" width="15.7109375" style="90" customWidth="1"/>
    <col min="8967" max="8967" width="14.5703125" style="90" customWidth="1"/>
    <col min="8968" max="8968" width="8.85546875" style="90"/>
    <col min="8969" max="8969" width="13.7109375" style="90" bestFit="1" customWidth="1"/>
    <col min="8970" max="8970" width="6" style="90" bestFit="1" customWidth="1"/>
    <col min="8971" max="8971" width="3.7109375" style="90" bestFit="1" customWidth="1"/>
    <col min="8972" max="8973" width="8.28515625" style="90" bestFit="1" customWidth="1"/>
    <col min="8974" max="8974" width="3.7109375" style="90" bestFit="1" customWidth="1"/>
    <col min="8975" max="9216" width="8.85546875" style="90"/>
    <col min="9217" max="9217" width="55" style="90" customWidth="1"/>
    <col min="9218" max="9219" width="15.7109375" style="90" customWidth="1"/>
    <col min="9220" max="9220" width="14" style="90" customWidth="1"/>
    <col min="9221" max="9222" width="15.7109375" style="90" customWidth="1"/>
    <col min="9223" max="9223" width="14.5703125" style="90" customWidth="1"/>
    <col min="9224" max="9224" width="8.85546875" style="90"/>
    <col min="9225" max="9225" width="13.7109375" style="90" bestFit="1" customWidth="1"/>
    <col min="9226" max="9226" width="6" style="90" bestFit="1" customWidth="1"/>
    <col min="9227" max="9227" width="3.7109375" style="90" bestFit="1" customWidth="1"/>
    <col min="9228" max="9229" width="8.28515625" style="90" bestFit="1" customWidth="1"/>
    <col min="9230" max="9230" width="3.7109375" style="90" bestFit="1" customWidth="1"/>
    <col min="9231" max="9472" width="8.85546875" style="90"/>
    <col min="9473" max="9473" width="55" style="90" customWidth="1"/>
    <col min="9474" max="9475" width="15.7109375" style="90" customWidth="1"/>
    <col min="9476" max="9476" width="14" style="90" customWidth="1"/>
    <col min="9477" max="9478" width="15.7109375" style="90" customWidth="1"/>
    <col min="9479" max="9479" width="14.5703125" style="90" customWidth="1"/>
    <col min="9480" max="9480" width="8.85546875" style="90"/>
    <col min="9481" max="9481" width="13.7109375" style="90" bestFit="1" customWidth="1"/>
    <col min="9482" max="9482" width="6" style="90" bestFit="1" customWidth="1"/>
    <col min="9483" max="9483" width="3.7109375" style="90" bestFit="1" customWidth="1"/>
    <col min="9484" max="9485" width="8.28515625" style="90" bestFit="1" customWidth="1"/>
    <col min="9486" max="9486" width="3.7109375" style="90" bestFit="1" customWidth="1"/>
    <col min="9487" max="9728" width="8.85546875" style="90"/>
    <col min="9729" max="9729" width="55" style="90" customWidth="1"/>
    <col min="9730" max="9731" width="15.7109375" style="90" customWidth="1"/>
    <col min="9732" max="9732" width="14" style="90" customWidth="1"/>
    <col min="9733" max="9734" width="15.7109375" style="90" customWidth="1"/>
    <col min="9735" max="9735" width="14.5703125" style="90" customWidth="1"/>
    <col min="9736" max="9736" width="8.85546875" style="90"/>
    <col min="9737" max="9737" width="13.7109375" style="90" bestFit="1" customWidth="1"/>
    <col min="9738" max="9738" width="6" style="90" bestFit="1" customWidth="1"/>
    <col min="9739" max="9739" width="3.7109375" style="90" bestFit="1" customWidth="1"/>
    <col min="9740" max="9741" width="8.28515625" style="90" bestFit="1" customWidth="1"/>
    <col min="9742" max="9742" width="3.7109375" style="90" bestFit="1" customWidth="1"/>
    <col min="9743" max="9984" width="8.85546875" style="90"/>
    <col min="9985" max="9985" width="55" style="90" customWidth="1"/>
    <col min="9986" max="9987" width="15.7109375" style="90" customWidth="1"/>
    <col min="9988" max="9988" width="14" style="90" customWidth="1"/>
    <col min="9989" max="9990" width="15.7109375" style="90" customWidth="1"/>
    <col min="9991" max="9991" width="14.5703125" style="90" customWidth="1"/>
    <col min="9992" max="9992" width="8.85546875" style="90"/>
    <col min="9993" max="9993" width="13.7109375" style="90" bestFit="1" customWidth="1"/>
    <col min="9994" max="9994" width="6" style="90" bestFit="1" customWidth="1"/>
    <col min="9995" max="9995" width="3.7109375" style="90" bestFit="1" customWidth="1"/>
    <col min="9996" max="9997" width="8.28515625" style="90" bestFit="1" customWidth="1"/>
    <col min="9998" max="9998" width="3.7109375" style="90" bestFit="1" customWidth="1"/>
    <col min="9999" max="10240" width="8.85546875" style="90"/>
    <col min="10241" max="10241" width="55" style="90" customWidth="1"/>
    <col min="10242" max="10243" width="15.7109375" style="90" customWidth="1"/>
    <col min="10244" max="10244" width="14" style="90" customWidth="1"/>
    <col min="10245" max="10246" width="15.7109375" style="90" customWidth="1"/>
    <col min="10247" max="10247" width="14.5703125" style="90" customWidth="1"/>
    <col min="10248" max="10248" width="8.85546875" style="90"/>
    <col min="10249" max="10249" width="13.7109375" style="90" bestFit="1" customWidth="1"/>
    <col min="10250" max="10250" width="6" style="90" bestFit="1" customWidth="1"/>
    <col min="10251" max="10251" width="3.7109375" style="90" bestFit="1" customWidth="1"/>
    <col min="10252" max="10253" width="8.28515625" style="90" bestFit="1" customWidth="1"/>
    <col min="10254" max="10254" width="3.7109375" style="90" bestFit="1" customWidth="1"/>
    <col min="10255" max="10496" width="8.85546875" style="90"/>
    <col min="10497" max="10497" width="55" style="90" customWidth="1"/>
    <col min="10498" max="10499" width="15.7109375" style="90" customWidth="1"/>
    <col min="10500" max="10500" width="14" style="90" customWidth="1"/>
    <col min="10501" max="10502" width="15.7109375" style="90" customWidth="1"/>
    <col min="10503" max="10503" width="14.5703125" style="90" customWidth="1"/>
    <col min="10504" max="10504" width="8.85546875" style="90"/>
    <col min="10505" max="10505" width="13.7109375" style="90" bestFit="1" customWidth="1"/>
    <col min="10506" max="10506" width="6" style="90" bestFit="1" customWidth="1"/>
    <col min="10507" max="10507" width="3.7109375" style="90" bestFit="1" customWidth="1"/>
    <col min="10508" max="10509" width="8.28515625" style="90" bestFit="1" customWidth="1"/>
    <col min="10510" max="10510" width="3.7109375" style="90" bestFit="1" customWidth="1"/>
    <col min="10511" max="10752" width="8.85546875" style="90"/>
    <col min="10753" max="10753" width="55" style="90" customWidth="1"/>
    <col min="10754" max="10755" width="15.7109375" style="90" customWidth="1"/>
    <col min="10756" max="10756" width="14" style="90" customWidth="1"/>
    <col min="10757" max="10758" width="15.7109375" style="90" customWidth="1"/>
    <col min="10759" max="10759" width="14.5703125" style="90" customWidth="1"/>
    <col min="10760" max="10760" width="8.85546875" style="90"/>
    <col min="10761" max="10761" width="13.7109375" style="90" bestFit="1" customWidth="1"/>
    <col min="10762" max="10762" width="6" style="90" bestFit="1" customWidth="1"/>
    <col min="10763" max="10763" width="3.7109375" style="90" bestFit="1" customWidth="1"/>
    <col min="10764" max="10765" width="8.28515625" style="90" bestFit="1" customWidth="1"/>
    <col min="10766" max="10766" width="3.7109375" style="90" bestFit="1" customWidth="1"/>
    <col min="10767" max="11008" width="8.85546875" style="90"/>
    <col min="11009" max="11009" width="55" style="90" customWidth="1"/>
    <col min="11010" max="11011" width="15.7109375" style="90" customWidth="1"/>
    <col min="11012" max="11012" width="14" style="90" customWidth="1"/>
    <col min="11013" max="11014" width="15.7109375" style="90" customWidth="1"/>
    <col min="11015" max="11015" width="14.5703125" style="90" customWidth="1"/>
    <col min="11016" max="11016" width="8.85546875" style="90"/>
    <col min="11017" max="11017" width="13.7109375" style="90" bestFit="1" customWidth="1"/>
    <col min="11018" max="11018" width="6" style="90" bestFit="1" customWidth="1"/>
    <col min="11019" max="11019" width="3.7109375" style="90" bestFit="1" customWidth="1"/>
    <col min="11020" max="11021" width="8.28515625" style="90" bestFit="1" customWidth="1"/>
    <col min="11022" max="11022" width="3.7109375" style="90" bestFit="1" customWidth="1"/>
    <col min="11023" max="11264" width="8.85546875" style="90"/>
    <col min="11265" max="11265" width="55" style="90" customWidth="1"/>
    <col min="11266" max="11267" width="15.7109375" style="90" customWidth="1"/>
    <col min="11268" max="11268" width="14" style="90" customWidth="1"/>
    <col min="11269" max="11270" width="15.7109375" style="90" customWidth="1"/>
    <col min="11271" max="11271" width="14.5703125" style="90" customWidth="1"/>
    <col min="11272" max="11272" width="8.85546875" style="90"/>
    <col min="11273" max="11273" width="13.7109375" style="90" bestFit="1" customWidth="1"/>
    <col min="11274" max="11274" width="6" style="90" bestFit="1" customWidth="1"/>
    <col min="11275" max="11275" width="3.7109375" style="90" bestFit="1" customWidth="1"/>
    <col min="11276" max="11277" width="8.28515625" style="90" bestFit="1" customWidth="1"/>
    <col min="11278" max="11278" width="3.7109375" style="90" bestFit="1" customWidth="1"/>
    <col min="11279" max="11520" width="8.85546875" style="90"/>
    <col min="11521" max="11521" width="55" style="90" customWidth="1"/>
    <col min="11522" max="11523" width="15.7109375" style="90" customWidth="1"/>
    <col min="11524" max="11524" width="14" style="90" customWidth="1"/>
    <col min="11525" max="11526" width="15.7109375" style="90" customWidth="1"/>
    <col min="11527" max="11527" width="14.5703125" style="90" customWidth="1"/>
    <col min="11528" max="11528" width="8.85546875" style="90"/>
    <col min="11529" max="11529" width="13.7109375" style="90" bestFit="1" customWidth="1"/>
    <col min="11530" max="11530" width="6" style="90" bestFit="1" customWidth="1"/>
    <col min="11531" max="11531" width="3.7109375" style="90" bestFit="1" customWidth="1"/>
    <col min="11532" max="11533" width="8.28515625" style="90" bestFit="1" customWidth="1"/>
    <col min="11534" max="11534" width="3.7109375" style="90" bestFit="1" customWidth="1"/>
    <col min="11535" max="11776" width="8.85546875" style="90"/>
    <col min="11777" max="11777" width="55" style="90" customWidth="1"/>
    <col min="11778" max="11779" width="15.7109375" style="90" customWidth="1"/>
    <col min="11780" max="11780" width="14" style="90" customWidth="1"/>
    <col min="11781" max="11782" width="15.7109375" style="90" customWidth="1"/>
    <col min="11783" max="11783" width="14.5703125" style="90" customWidth="1"/>
    <col min="11784" max="11784" width="8.85546875" style="90"/>
    <col min="11785" max="11785" width="13.7109375" style="90" bestFit="1" customWidth="1"/>
    <col min="11786" max="11786" width="6" style="90" bestFit="1" customWidth="1"/>
    <col min="11787" max="11787" width="3.7109375" style="90" bestFit="1" customWidth="1"/>
    <col min="11788" max="11789" width="8.28515625" style="90" bestFit="1" customWidth="1"/>
    <col min="11790" max="11790" width="3.7109375" style="90" bestFit="1" customWidth="1"/>
    <col min="11791" max="12032" width="8.85546875" style="90"/>
    <col min="12033" max="12033" width="55" style="90" customWidth="1"/>
    <col min="12034" max="12035" width="15.7109375" style="90" customWidth="1"/>
    <col min="12036" max="12036" width="14" style="90" customWidth="1"/>
    <col min="12037" max="12038" width="15.7109375" style="90" customWidth="1"/>
    <col min="12039" max="12039" width="14.5703125" style="90" customWidth="1"/>
    <col min="12040" max="12040" width="8.85546875" style="90"/>
    <col min="12041" max="12041" width="13.7109375" style="90" bestFit="1" customWidth="1"/>
    <col min="12042" max="12042" width="6" style="90" bestFit="1" customWidth="1"/>
    <col min="12043" max="12043" width="3.7109375" style="90" bestFit="1" customWidth="1"/>
    <col min="12044" max="12045" width="8.28515625" style="90" bestFit="1" customWidth="1"/>
    <col min="12046" max="12046" width="3.7109375" style="90" bestFit="1" customWidth="1"/>
    <col min="12047" max="12288" width="8.85546875" style="90"/>
    <col min="12289" max="12289" width="55" style="90" customWidth="1"/>
    <col min="12290" max="12291" width="15.7109375" style="90" customWidth="1"/>
    <col min="12292" max="12292" width="14" style="90" customWidth="1"/>
    <col min="12293" max="12294" width="15.7109375" style="90" customWidth="1"/>
    <col min="12295" max="12295" width="14.5703125" style="90" customWidth="1"/>
    <col min="12296" max="12296" width="8.85546875" style="90"/>
    <col min="12297" max="12297" width="13.7109375" style="90" bestFit="1" customWidth="1"/>
    <col min="12298" max="12298" width="6" style="90" bestFit="1" customWidth="1"/>
    <col min="12299" max="12299" width="3.7109375" style="90" bestFit="1" customWidth="1"/>
    <col min="12300" max="12301" width="8.28515625" style="90" bestFit="1" customWidth="1"/>
    <col min="12302" max="12302" width="3.7109375" style="90" bestFit="1" customWidth="1"/>
    <col min="12303" max="12544" width="8.85546875" style="90"/>
    <col min="12545" max="12545" width="55" style="90" customWidth="1"/>
    <col min="12546" max="12547" width="15.7109375" style="90" customWidth="1"/>
    <col min="12548" max="12548" width="14" style="90" customWidth="1"/>
    <col min="12549" max="12550" width="15.7109375" style="90" customWidth="1"/>
    <col min="12551" max="12551" width="14.5703125" style="90" customWidth="1"/>
    <col min="12552" max="12552" width="8.85546875" style="90"/>
    <col min="12553" max="12553" width="13.7109375" style="90" bestFit="1" customWidth="1"/>
    <col min="12554" max="12554" width="6" style="90" bestFit="1" customWidth="1"/>
    <col min="12555" max="12555" width="3.7109375" style="90" bestFit="1" customWidth="1"/>
    <col min="12556" max="12557" width="8.28515625" style="90" bestFit="1" customWidth="1"/>
    <col min="12558" max="12558" width="3.7109375" style="90" bestFit="1" customWidth="1"/>
    <col min="12559" max="12800" width="8.85546875" style="90"/>
    <col min="12801" max="12801" width="55" style="90" customWidth="1"/>
    <col min="12802" max="12803" width="15.7109375" style="90" customWidth="1"/>
    <col min="12804" max="12804" width="14" style="90" customWidth="1"/>
    <col min="12805" max="12806" width="15.7109375" style="90" customWidth="1"/>
    <col min="12807" max="12807" width="14.5703125" style="90" customWidth="1"/>
    <col min="12808" max="12808" width="8.85546875" style="90"/>
    <col min="12809" max="12809" width="13.7109375" style="90" bestFit="1" customWidth="1"/>
    <col min="12810" max="12810" width="6" style="90" bestFit="1" customWidth="1"/>
    <col min="12811" max="12811" width="3.7109375" style="90" bestFit="1" customWidth="1"/>
    <col min="12812" max="12813" width="8.28515625" style="90" bestFit="1" customWidth="1"/>
    <col min="12814" max="12814" width="3.7109375" style="90" bestFit="1" customWidth="1"/>
    <col min="12815" max="13056" width="8.85546875" style="90"/>
    <col min="13057" max="13057" width="55" style="90" customWidth="1"/>
    <col min="13058" max="13059" width="15.7109375" style="90" customWidth="1"/>
    <col min="13060" max="13060" width="14" style="90" customWidth="1"/>
    <col min="13061" max="13062" width="15.7109375" style="90" customWidth="1"/>
    <col min="13063" max="13063" width="14.5703125" style="90" customWidth="1"/>
    <col min="13064" max="13064" width="8.85546875" style="90"/>
    <col min="13065" max="13065" width="13.7109375" style="90" bestFit="1" customWidth="1"/>
    <col min="13066" max="13066" width="6" style="90" bestFit="1" customWidth="1"/>
    <col min="13067" max="13067" width="3.7109375" style="90" bestFit="1" customWidth="1"/>
    <col min="13068" max="13069" width="8.28515625" style="90" bestFit="1" customWidth="1"/>
    <col min="13070" max="13070" width="3.7109375" style="90" bestFit="1" customWidth="1"/>
    <col min="13071" max="13312" width="8.85546875" style="90"/>
    <col min="13313" max="13313" width="55" style="90" customWidth="1"/>
    <col min="13314" max="13315" width="15.7109375" style="90" customWidth="1"/>
    <col min="13316" max="13316" width="14" style="90" customWidth="1"/>
    <col min="13317" max="13318" width="15.7109375" style="90" customWidth="1"/>
    <col min="13319" max="13319" width="14.5703125" style="90" customWidth="1"/>
    <col min="13320" max="13320" width="8.85546875" style="90"/>
    <col min="13321" max="13321" width="13.7109375" style="90" bestFit="1" customWidth="1"/>
    <col min="13322" max="13322" width="6" style="90" bestFit="1" customWidth="1"/>
    <col min="13323" max="13323" width="3.7109375" style="90" bestFit="1" customWidth="1"/>
    <col min="13324" max="13325" width="8.28515625" style="90" bestFit="1" customWidth="1"/>
    <col min="13326" max="13326" width="3.7109375" style="90" bestFit="1" customWidth="1"/>
    <col min="13327" max="13568" width="8.85546875" style="90"/>
    <col min="13569" max="13569" width="55" style="90" customWidth="1"/>
    <col min="13570" max="13571" width="15.7109375" style="90" customWidth="1"/>
    <col min="13572" max="13572" width="14" style="90" customWidth="1"/>
    <col min="13573" max="13574" width="15.7109375" style="90" customWidth="1"/>
    <col min="13575" max="13575" width="14.5703125" style="90" customWidth="1"/>
    <col min="13576" max="13576" width="8.85546875" style="90"/>
    <col min="13577" max="13577" width="13.7109375" style="90" bestFit="1" customWidth="1"/>
    <col min="13578" max="13578" width="6" style="90" bestFit="1" customWidth="1"/>
    <col min="13579" max="13579" width="3.7109375" style="90" bestFit="1" customWidth="1"/>
    <col min="13580" max="13581" width="8.28515625" style="90" bestFit="1" customWidth="1"/>
    <col min="13582" max="13582" width="3.7109375" style="90" bestFit="1" customWidth="1"/>
    <col min="13583" max="13824" width="8.85546875" style="90"/>
    <col min="13825" max="13825" width="55" style="90" customWidth="1"/>
    <col min="13826" max="13827" width="15.7109375" style="90" customWidth="1"/>
    <col min="13828" max="13828" width="14" style="90" customWidth="1"/>
    <col min="13829" max="13830" width="15.7109375" style="90" customWidth="1"/>
    <col min="13831" max="13831" width="14.5703125" style="90" customWidth="1"/>
    <col min="13832" max="13832" width="8.85546875" style="90"/>
    <col min="13833" max="13833" width="13.7109375" style="90" bestFit="1" customWidth="1"/>
    <col min="13834" max="13834" width="6" style="90" bestFit="1" customWidth="1"/>
    <col min="13835" max="13835" width="3.7109375" style="90" bestFit="1" customWidth="1"/>
    <col min="13836" max="13837" width="8.28515625" style="90" bestFit="1" customWidth="1"/>
    <col min="13838" max="13838" width="3.7109375" style="90" bestFit="1" customWidth="1"/>
    <col min="13839" max="14080" width="8.85546875" style="90"/>
    <col min="14081" max="14081" width="55" style="90" customWidth="1"/>
    <col min="14082" max="14083" width="15.7109375" style="90" customWidth="1"/>
    <col min="14084" max="14084" width="14" style="90" customWidth="1"/>
    <col min="14085" max="14086" width="15.7109375" style="90" customWidth="1"/>
    <col min="14087" max="14087" width="14.5703125" style="90" customWidth="1"/>
    <col min="14088" max="14088" width="8.85546875" style="90"/>
    <col min="14089" max="14089" width="13.7109375" style="90" bestFit="1" customWidth="1"/>
    <col min="14090" max="14090" width="6" style="90" bestFit="1" customWidth="1"/>
    <col min="14091" max="14091" width="3.7109375" style="90" bestFit="1" customWidth="1"/>
    <col min="14092" max="14093" width="8.28515625" style="90" bestFit="1" customWidth="1"/>
    <col min="14094" max="14094" width="3.7109375" style="90" bestFit="1" customWidth="1"/>
    <col min="14095" max="14336" width="8.85546875" style="90"/>
    <col min="14337" max="14337" width="55" style="90" customWidth="1"/>
    <col min="14338" max="14339" width="15.7109375" style="90" customWidth="1"/>
    <col min="14340" max="14340" width="14" style="90" customWidth="1"/>
    <col min="14341" max="14342" width="15.7109375" style="90" customWidth="1"/>
    <col min="14343" max="14343" width="14.5703125" style="90" customWidth="1"/>
    <col min="14344" max="14344" width="8.85546875" style="90"/>
    <col min="14345" max="14345" width="13.7109375" style="90" bestFit="1" customWidth="1"/>
    <col min="14346" max="14346" width="6" style="90" bestFit="1" customWidth="1"/>
    <col min="14347" max="14347" width="3.7109375" style="90" bestFit="1" customWidth="1"/>
    <col min="14348" max="14349" width="8.28515625" style="90" bestFit="1" customWidth="1"/>
    <col min="14350" max="14350" width="3.7109375" style="90" bestFit="1" customWidth="1"/>
    <col min="14351" max="14592" width="8.85546875" style="90"/>
    <col min="14593" max="14593" width="55" style="90" customWidth="1"/>
    <col min="14594" max="14595" width="15.7109375" style="90" customWidth="1"/>
    <col min="14596" max="14596" width="14" style="90" customWidth="1"/>
    <col min="14597" max="14598" width="15.7109375" style="90" customWidth="1"/>
    <col min="14599" max="14599" width="14.5703125" style="90" customWidth="1"/>
    <col min="14600" max="14600" width="8.85546875" style="90"/>
    <col min="14601" max="14601" width="13.7109375" style="90" bestFit="1" customWidth="1"/>
    <col min="14602" max="14602" width="6" style="90" bestFit="1" customWidth="1"/>
    <col min="14603" max="14603" width="3.7109375" style="90" bestFit="1" customWidth="1"/>
    <col min="14604" max="14605" width="8.28515625" style="90" bestFit="1" customWidth="1"/>
    <col min="14606" max="14606" width="3.7109375" style="90" bestFit="1" customWidth="1"/>
    <col min="14607" max="14848" width="8.85546875" style="90"/>
    <col min="14849" max="14849" width="55" style="90" customWidth="1"/>
    <col min="14850" max="14851" width="15.7109375" style="90" customWidth="1"/>
    <col min="14852" max="14852" width="14" style="90" customWidth="1"/>
    <col min="14853" max="14854" width="15.7109375" style="90" customWidth="1"/>
    <col min="14855" max="14855" width="14.5703125" style="90" customWidth="1"/>
    <col min="14856" max="14856" width="8.85546875" style="90"/>
    <col min="14857" max="14857" width="13.7109375" style="90" bestFit="1" customWidth="1"/>
    <col min="14858" max="14858" width="6" style="90" bestFit="1" customWidth="1"/>
    <col min="14859" max="14859" width="3.7109375" style="90" bestFit="1" customWidth="1"/>
    <col min="14860" max="14861" width="8.28515625" style="90" bestFit="1" customWidth="1"/>
    <col min="14862" max="14862" width="3.7109375" style="90" bestFit="1" customWidth="1"/>
    <col min="14863" max="15104" width="8.85546875" style="90"/>
    <col min="15105" max="15105" width="55" style="90" customWidth="1"/>
    <col min="15106" max="15107" width="15.7109375" style="90" customWidth="1"/>
    <col min="15108" max="15108" width="14" style="90" customWidth="1"/>
    <col min="15109" max="15110" width="15.7109375" style="90" customWidth="1"/>
    <col min="15111" max="15111" width="14.5703125" style="90" customWidth="1"/>
    <col min="15112" max="15112" width="8.85546875" style="90"/>
    <col min="15113" max="15113" width="13.7109375" style="90" bestFit="1" customWidth="1"/>
    <col min="15114" max="15114" width="6" style="90" bestFit="1" customWidth="1"/>
    <col min="15115" max="15115" width="3.7109375" style="90" bestFit="1" customWidth="1"/>
    <col min="15116" max="15117" width="8.28515625" style="90" bestFit="1" customWidth="1"/>
    <col min="15118" max="15118" width="3.7109375" style="90" bestFit="1" customWidth="1"/>
    <col min="15119" max="15360" width="8.85546875" style="90"/>
    <col min="15361" max="15361" width="55" style="90" customWidth="1"/>
    <col min="15362" max="15363" width="15.7109375" style="90" customWidth="1"/>
    <col min="15364" max="15364" width="14" style="90" customWidth="1"/>
    <col min="15365" max="15366" width="15.7109375" style="90" customWidth="1"/>
    <col min="15367" max="15367" width="14.5703125" style="90" customWidth="1"/>
    <col min="15368" max="15368" width="8.85546875" style="90"/>
    <col min="15369" max="15369" width="13.7109375" style="90" bestFit="1" customWidth="1"/>
    <col min="15370" max="15370" width="6" style="90" bestFit="1" customWidth="1"/>
    <col min="15371" max="15371" width="3.7109375" style="90" bestFit="1" customWidth="1"/>
    <col min="15372" max="15373" width="8.28515625" style="90" bestFit="1" customWidth="1"/>
    <col min="15374" max="15374" width="3.7109375" style="90" bestFit="1" customWidth="1"/>
    <col min="15375" max="15616" width="8.85546875" style="90"/>
    <col min="15617" max="15617" width="55" style="90" customWidth="1"/>
    <col min="15618" max="15619" width="15.7109375" style="90" customWidth="1"/>
    <col min="15620" max="15620" width="14" style="90" customWidth="1"/>
    <col min="15621" max="15622" width="15.7109375" style="90" customWidth="1"/>
    <col min="15623" max="15623" width="14.5703125" style="90" customWidth="1"/>
    <col min="15624" max="15624" width="8.85546875" style="90"/>
    <col min="15625" max="15625" width="13.7109375" style="90" bestFit="1" customWidth="1"/>
    <col min="15626" max="15626" width="6" style="90" bestFit="1" customWidth="1"/>
    <col min="15627" max="15627" width="3.7109375" style="90" bestFit="1" customWidth="1"/>
    <col min="15628" max="15629" width="8.28515625" style="90" bestFit="1" customWidth="1"/>
    <col min="15630" max="15630" width="3.7109375" style="90" bestFit="1" customWidth="1"/>
    <col min="15631" max="15872" width="8.85546875" style="90"/>
    <col min="15873" max="15873" width="55" style="90" customWidth="1"/>
    <col min="15874" max="15875" width="15.7109375" style="90" customWidth="1"/>
    <col min="15876" max="15876" width="14" style="90" customWidth="1"/>
    <col min="15877" max="15878" width="15.7109375" style="90" customWidth="1"/>
    <col min="15879" max="15879" width="14.5703125" style="90" customWidth="1"/>
    <col min="15880" max="15880" width="8.85546875" style="90"/>
    <col min="15881" max="15881" width="13.7109375" style="90" bestFit="1" customWidth="1"/>
    <col min="15882" max="15882" width="6" style="90" bestFit="1" customWidth="1"/>
    <col min="15883" max="15883" width="3.7109375" style="90" bestFit="1" customWidth="1"/>
    <col min="15884" max="15885" width="8.28515625" style="90" bestFit="1" customWidth="1"/>
    <col min="15886" max="15886" width="3.7109375" style="90" bestFit="1" customWidth="1"/>
    <col min="15887" max="16128" width="8.85546875" style="90"/>
    <col min="16129" max="16129" width="55" style="90" customWidth="1"/>
    <col min="16130" max="16131" width="15.7109375" style="90" customWidth="1"/>
    <col min="16132" max="16132" width="14" style="90" customWidth="1"/>
    <col min="16133" max="16134" width="15.7109375" style="90" customWidth="1"/>
    <col min="16135" max="16135" width="14.5703125" style="90" customWidth="1"/>
    <col min="16136" max="16136" width="8.85546875" style="90"/>
    <col min="16137" max="16137" width="13.7109375" style="90" bestFit="1" customWidth="1"/>
    <col min="16138" max="16138" width="6" style="90" bestFit="1" customWidth="1"/>
    <col min="16139" max="16139" width="3.7109375" style="90" bestFit="1" customWidth="1"/>
    <col min="16140" max="16141" width="8.28515625" style="90" bestFit="1" customWidth="1"/>
    <col min="16142" max="16142" width="3.7109375" style="90" bestFit="1" customWidth="1"/>
    <col min="16143" max="16384" width="8.85546875" style="90"/>
  </cols>
  <sheetData>
    <row r="1" spans="1:21" s="73" customFormat="1" ht="25.5" customHeight="1" x14ac:dyDescent="0.3">
      <c r="A1" s="379" t="s">
        <v>240</v>
      </c>
      <c r="B1" s="379"/>
      <c r="C1" s="379"/>
      <c r="D1" s="379"/>
      <c r="E1" s="379"/>
      <c r="F1" s="379"/>
      <c r="G1" s="379"/>
    </row>
    <row r="2" spans="1:21" s="73" customFormat="1" ht="19.5" customHeight="1" x14ac:dyDescent="0.35">
      <c r="A2" s="380" t="s">
        <v>46</v>
      </c>
      <c r="B2" s="380"/>
      <c r="C2" s="380"/>
      <c r="D2" s="380"/>
      <c r="E2" s="380"/>
      <c r="F2" s="380"/>
      <c r="G2" s="380"/>
    </row>
    <row r="3" spans="1:21" s="76" customFormat="1" ht="27.75" customHeight="1" x14ac:dyDescent="0.25">
      <c r="A3" s="74"/>
      <c r="B3" s="74"/>
      <c r="C3" s="74"/>
      <c r="D3" s="74"/>
      <c r="E3" s="74"/>
      <c r="F3" s="74"/>
      <c r="G3" s="75" t="s">
        <v>58</v>
      </c>
    </row>
    <row r="4" spans="1:21" s="76" customFormat="1" ht="54.75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21" s="100" customFormat="1" ht="34.5" customHeight="1" x14ac:dyDescent="0.25">
      <c r="A5" s="99" t="s">
        <v>60</v>
      </c>
      <c r="B5" s="174">
        <f>SUM(B7:B25)</f>
        <v>850</v>
      </c>
      <c r="C5" s="174">
        <f>SUM(C7:C25)</f>
        <v>1480</v>
      </c>
      <c r="D5" s="165">
        <f>ROUND(C5/B5*100,1)</f>
        <v>174.1</v>
      </c>
      <c r="E5" s="174">
        <f>SUM(E7:E25)</f>
        <v>456</v>
      </c>
      <c r="F5" s="174">
        <f>SUM(F7:F25)</f>
        <v>844</v>
      </c>
      <c r="G5" s="165">
        <f>ROUND(F5/E5*100,1)</f>
        <v>185.1</v>
      </c>
      <c r="I5" s="101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1" s="100" customFormat="1" ht="20.25" x14ac:dyDescent="0.25">
      <c r="A6" s="103" t="s">
        <v>47</v>
      </c>
      <c r="B6" s="104"/>
      <c r="C6" s="104"/>
      <c r="D6" s="173"/>
      <c r="E6" s="104"/>
      <c r="F6" s="104"/>
      <c r="G6" s="105"/>
      <c r="I6" s="101"/>
      <c r="J6" s="101"/>
      <c r="K6" s="101"/>
      <c r="L6" s="101"/>
      <c r="M6" s="101"/>
      <c r="N6" s="101"/>
      <c r="O6" s="102"/>
      <c r="P6" s="102"/>
      <c r="Q6" s="102"/>
      <c r="R6" s="102"/>
      <c r="S6" s="102"/>
      <c r="T6" s="102"/>
      <c r="U6" s="102"/>
    </row>
    <row r="7" spans="1:21" ht="54" customHeight="1" x14ac:dyDescent="0.2">
      <c r="A7" s="106" t="s">
        <v>48</v>
      </c>
      <c r="B7" s="108">
        <f>'[10]6'!C7</f>
        <v>57</v>
      </c>
      <c r="C7" s="108">
        <f>[14]Дані!E10</f>
        <v>93</v>
      </c>
      <c r="D7" s="249">
        <f>IF(B7=0,0,C7/B7)*100</f>
        <v>163.15789473684211</v>
      </c>
      <c r="E7" s="108">
        <f>'[10]6'!F7</f>
        <v>37</v>
      </c>
      <c r="F7" s="108">
        <f>[14]Дані!AH10</f>
        <v>56</v>
      </c>
      <c r="G7" s="249">
        <f>IF(E7=0,0,F7/E7)*100</f>
        <v>151.35135135135135</v>
      </c>
      <c r="I7" s="101"/>
      <c r="J7" s="97"/>
      <c r="M7" s="97"/>
    </row>
    <row r="8" spans="1:21" ht="35.25" customHeight="1" x14ac:dyDescent="0.2">
      <c r="A8" s="106" t="s">
        <v>49</v>
      </c>
      <c r="B8" s="108">
        <f>'[10]6'!C8</f>
        <v>119</v>
      </c>
      <c r="C8" s="108">
        <f>[14]Дані!E11</f>
        <v>162</v>
      </c>
      <c r="D8" s="249">
        <f t="shared" ref="D8:D15" si="0">IF(B8=0,0,C8/B8)*100</f>
        <v>136.1344537815126</v>
      </c>
      <c r="E8" s="108">
        <f>'[10]6'!F8</f>
        <v>82</v>
      </c>
      <c r="F8" s="108">
        <f>[14]Дані!AH11</f>
        <v>113</v>
      </c>
      <c r="G8" s="249">
        <f t="shared" ref="G8:G15" si="1">IF(E8=0,0,F8/E8)*100</f>
        <v>137.80487804878047</v>
      </c>
      <c r="I8" s="101"/>
      <c r="J8" s="97"/>
      <c r="M8" s="97"/>
    </row>
    <row r="9" spans="1:21" s="93" customFormat="1" ht="25.5" customHeight="1" x14ac:dyDescent="0.2">
      <c r="A9" s="106" t="s">
        <v>50</v>
      </c>
      <c r="B9" s="108">
        <f>'[10]6'!C9</f>
        <v>89</v>
      </c>
      <c r="C9" s="108">
        <f>[14]Дані!E12</f>
        <v>142</v>
      </c>
      <c r="D9" s="249">
        <f t="shared" si="0"/>
        <v>159.55056179775281</v>
      </c>
      <c r="E9" s="108">
        <f>'[10]6'!F9</f>
        <v>36</v>
      </c>
      <c r="F9" s="108">
        <f>[14]Дані!AH12</f>
        <v>74</v>
      </c>
      <c r="G9" s="249">
        <f t="shared" si="1"/>
        <v>205.55555555555554</v>
      </c>
      <c r="H9" s="90"/>
      <c r="I9" s="101"/>
      <c r="J9" s="97"/>
      <c r="K9" s="90"/>
      <c r="M9" s="97"/>
    </row>
    <row r="10" spans="1:21" ht="36.75" customHeight="1" x14ac:dyDescent="0.2">
      <c r="A10" s="106" t="s">
        <v>51</v>
      </c>
      <c r="B10" s="108">
        <f>'[10]6'!C10</f>
        <v>41</v>
      </c>
      <c r="C10" s="108">
        <f>[14]Дані!E13</f>
        <v>65</v>
      </c>
      <c r="D10" s="249">
        <f t="shared" si="0"/>
        <v>158.53658536585365</v>
      </c>
      <c r="E10" s="108">
        <f>'[10]6'!F10</f>
        <v>23</v>
      </c>
      <c r="F10" s="108">
        <f>[14]Дані!AH13</f>
        <v>34</v>
      </c>
      <c r="G10" s="249">
        <f t="shared" si="1"/>
        <v>147.82608695652172</v>
      </c>
      <c r="I10" s="101"/>
      <c r="J10" s="97"/>
      <c r="M10" s="97"/>
    </row>
    <row r="11" spans="1:21" ht="35.25" customHeight="1" x14ac:dyDescent="0.2">
      <c r="A11" s="106" t="s">
        <v>52</v>
      </c>
      <c r="B11" s="108">
        <f>'[10]6'!C11</f>
        <v>106</v>
      </c>
      <c r="C11" s="108">
        <f>[14]Дані!E14</f>
        <v>238</v>
      </c>
      <c r="D11" s="249">
        <f t="shared" si="0"/>
        <v>224.52830188679246</v>
      </c>
      <c r="E11" s="108">
        <f>'[10]6'!F11</f>
        <v>35</v>
      </c>
      <c r="F11" s="108">
        <f>[14]Дані!AH14</f>
        <v>122</v>
      </c>
      <c r="G11" s="249">
        <f t="shared" si="1"/>
        <v>348.57142857142856</v>
      </c>
      <c r="I11" s="101"/>
      <c r="J11" s="97"/>
      <c r="M11" s="97"/>
    </row>
    <row r="12" spans="1:21" ht="40.15" customHeight="1" x14ac:dyDescent="0.2">
      <c r="A12" s="106" t="s">
        <v>53</v>
      </c>
      <c r="B12" s="108">
        <f>'[10]6'!C12</f>
        <v>11</v>
      </c>
      <c r="C12" s="108">
        <f>[14]Дані!E15</f>
        <v>46</v>
      </c>
      <c r="D12" s="249">
        <f t="shared" si="0"/>
        <v>418.18181818181819</v>
      </c>
      <c r="E12" s="108">
        <f>'[10]6'!F12</f>
        <v>5</v>
      </c>
      <c r="F12" s="108">
        <f>[14]Дані!AH15</f>
        <v>15</v>
      </c>
      <c r="G12" s="249">
        <f t="shared" si="1"/>
        <v>300</v>
      </c>
      <c r="I12" s="101"/>
      <c r="J12" s="97"/>
      <c r="M12" s="97"/>
    </row>
    <row r="13" spans="1:21" ht="30" customHeight="1" x14ac:dyDescent="0.2">
      <c r="A13" s="106" t="s">
        <v>54</v>
      </c>
      <c r="B13" s="108">
        <f>'[10]6'!C13</f>
        <v>211</v>
      </c>
      <c r="C13" s="108">
        <f>[14]Дані!E16</f>
        <v>255</v>
      </c>
      <c r="D13" s="249">
        <f t="shared" si="0"/>
        <v>120.85308056872037</v>
      </c>
      <c r="E13" s="108">
        <f>'[10]6'!F13</f>
        <v>134</v>
      </c>
      <c r="F13" s="108">
        <f>[14]Дані!AH16</f>
        <v>179</v>
      </c>
      <c r="G13" s="249">
        <f t="shared" si="1"/>
        <v>133.58208955223881</v>
      </c>
      <c r="I13" s="101"/>
      <c r="J13" s="97"/>
      <c r="M13" s="97"/>
      <c r="T13" s="92"/>
    </row>
    <row r="14" spans="1:21" ht="75" x14ac:dyDescent="0.2">
      <c r="A14" s="106" t="s">
        <v>55</v>
      </c>
      <c r="B14" s="108">
        <f>'[10]6'!C14</f>
        <v>124</v>
      </c>
      <c r="C14" s="108">
        <f>[14]Дані!E17</f>
        <v>228</v>
      </c>
      <c r="D14" s="249">
        <f t="shared" si="0"/>
        <v>183.87096774193549</v>
      </c>
      <c r="E14" s="108">
        <f>'[10]6'!F14</f>
        <v>76</v>
      </c>
      <c r="F14" s="108">
        <f>[14]Дані!AH17</f>
        <v>142</v>
      </c>
      <c r="G14" s="249">
        <f t="shared" si="1"/>
        <v>186.84210526315789</v>
      </c>
      <c r="I14" s="101"/>
      <c r="J14" s="97"/>
      <c r="M14" s="97"/>
      <c r="T14" s="92"/>
    </row>
    <row r="15" spans="1:21" ht="37.15" customHeight="1" x14ac:dyDescent="0.2">
      <c r="A15" s="106" t="s">
        <v>86</v>
      </c>
      <c r="B15" s="108">
        <f>'[10]6'!C15</f>
        <v>92</v>
      </c>
      <c r="C15" s="108">
        <f>[14]Дані!E18</f>
        <v>251</v>
      </c>
      <c r="D15" s="249">
        <f t="shared" si="0"/>
        <v>272.82608695652175</v>
      </c>
      <c r="E15" s="108">
        <f>'[10]6'!F15</f>
        <v>28</v>
      </c>
      <c r="F15" s="108">
        <f>[14]Дані!AH18</f>
        <v>109</v>
      </c>
      <c r="G15" s="249">
        <f t="shared" si="1"/>
        <v>389.28571428571428</v>
      </c>
      <c r="I15" s="101"/>
      <c r="J15" s="97"/>
      <c r="M15" s="97"/>
      <c r="T15" s="92"/>
    </row>
    <row r="16" spans="1:21" x14ac:dyDescent="0.2">
      <c r="A16" s="94"/>
      <c r="B16" s="94"/>
      <c r="C16" s="94"/>
      <c r="D16" s="94"/>
      <c r="E16" s="94"/>
      <c r="F16" s="94"/>
      <c r="T16" s="92"/>
    </row>
    <row r="17" spans="1:20" x14ac:dyDescent="0.2">
      <c r="A17" s="94"/>
      <c r="B17" s="94"/>
      <c r="C17" s="94"/>
      <c r="D17" s="94"/>
      <c r="E17" s="94"/>
      <c r="F17" s="94"/>
      <c r="T17" s="92"/>
    </row>
    <row r="18" spans="1:20" x14ac:dyDescent="0.2">
      <c r="T18" s="92"/>
    </row>
    <row r="19" spans="1:20" x14ac:dyDescent="0.2">
      <c r="T19" s="92"/>
    </row>
    <row r="20" spans="1:20" x14ac:dyDescent="0.2">
      <c r="B20" s="97"/>
      <c r="C20" s="97"/>
      <c r="D20" s="97"/>
      <c r="E20" s="97"/>
      <c r="F20" s="97"/>
      <c r="G20" s="97"/>
      <c r="T20" s="92"/>
    </row>
    <row r="21" spans="1:20" x14ac:dyDescent="0.2">
      <c r="T21" s="92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J25" sqref="J25"/>
    </sheetView>
  </sheetViews>
  <sheetFormatPr defaultColWidth="9.140625" defaultRowHeight="15.75" x14ac:dyDescent="0.25"/>
  <cols>
    <col min="1" max="1" width="3.140625" style="130" customWidth="1"/>
    <col min="2" max="2" width="37.28515625" style="143" customWidth="1"/>
    <col min="3" max="3" width="10" style="131" customWidth="1"/>
    <col min="4" max="4" width="13" style="131" customWidth="1"/>
    <col min="5" max="5" width="12.42578125" style="144" customWidth="1"/>
    <col min="6" max="6" width="11" style="131" customWidth="1"/>
    <col min="7" max="7" width="13.140625" style="131" customWidth="1"/>
    <col min="8" max="8" width="12.42578125" style="144" customWidth="1"/>
    <col min="9" max="16384" width="9.140625" style="131"/>
  </cols>
  <sheetData>
    <row r="1" spans="1:8" ht="20.25" customHeight="1" x14ac:dyDescent="0.25">
      <c r="B1" s="382" t="s">
        <v>94</v>
      </c>
      <c r="C1" s="382"/>
      <c r="D1" s="382"/>
      <c r="E1" s="382"/>
      <c r="F1" s="382"/>
      <c r="G1" s="382"/>
      <c r="H1" s="382"/>
    </row>
    <row r="2" spans="1:8" ht="20.25" customHeight="1" x14ac:dyDescent="0.25">
      <c r="B2" s="382" t="s">
        <v>95</v>
      </c>
      <c r="C2" s="382"/>
      <c r="D2" s="382"/>
      <c r="E2" s="382"/>
      <c r="F2" s="382"/>
      <c r="G2" s="382"/>
      <c r="H2" s="382"/>
    </row>
    <row r="3" spans="1:8" ht="18.75" x14ac:dyDescent="0.3">
      <c r="B3" s="246" t="s">
        <v>212</v>
      </c>
    </row>
    <row r="4" spans="1:8" s="132" customFormat="1" ht="35.450000000000003" customHeight="1" x14ac:dyDescent="0.25">
      <c r="A4" s="383"/>
      <c r="B4" s="386" t="s">
        <v>96</v>
      </c>
      <c r="C4" s="387" t="s">
        <v>473</v>
      </c>
      <c r="D4" s="387"/>
      <c r="E4" s="387"/>
      <c r="F4" s="388" t="s">
        <v>476</v>
      </c>
      <c r="G4" s="388"/>
      <c r="H4" s="388"/>
    </row>
    <row r="5" spans="1:8" ht="15.6" customHeight="1" x14ac:dyDescent="0.25">
      <c r="A5" s="384"/>
      <c r="B5" s="386"/>
      <c r="C5" s="381" t="s">
        <v>13</v>
      </c>
      <c r="D5" s="381" t="s">
        <v>97</v>
      </c>
      <c r="E5" s="381" t="s">
        <v>98</v>
      </c>
      <c r="F5" s="381" t="s">
        <v>99</v>
      </c>
      <c r="G5" s="381" t="s">
        <v>100</v>
      </c>
      <c r="H5" s="381" t="s">
        <v>98</v>
      </c>
    </row>
    <row r="6" spans="1:8" ht="51.6" customHeight="1" x14ac:dyDescent="0.25">
      <c r="A6" s="385"/>
      <c r="B6" s="386"/>
      <c r="C6" s="381"/>
      <c r="D6" s="381"/>
      <c r="E6" s="381"/>
      <c r="F6" s="381"/>
      <c r="G6" s="381"/>
      <c r="H6" s="381"/>
    </row>
    <row r="7" spans="1:8" s="147" customFormat="1" ht="12.75" x14ac:dyDescent="0.2">
      <c r="A7" s="210" t="s">
        <v>101</v>
      </c>
      <c r="B7" s="211" t="s">
        <v>20</v>
      </c>
      <c r="C7" s="148">
        <v>1</v>
      </c>
      <c r="D7" s="148">
        <v>2</v>
      </c>
      <c r="E7" s="148">
        <v>3</v>
      </c>
      <c r="F7" s="148">
        <v>4</v>
      </c>
      <c r="G7" s="148">
        <v>5</v>
      </c>
      <c r="H7" s="148">
        <v>6</v>
      </c>
    </row>
    <row r="8" spans="1:8" ht="19.899999999999999" customHeight="1" x14ac:dyDescent="0.25">
      <c r="A8" s="133">
        <v>1</v>
      </c>
      <c r="B8" s="134" t="s">
        <v>103</v>
      </c>
      <c r="C8" s="159">
        <v>86</v>
      </c>
      <c r="D8" s="159">
        <v>304</v>
      </c>
      <c r="E8" s="175">
        <v>-218</v>
      </c>
      <c r="F8" s="159">
        <v>33</v>
      </c>
      <c r="G8" s="159">
        <v>290</v>
      </c>
      <c r="H8" s="175">
        <v>-257</v>
      </c>
    </row>
    <row r="9" spans="1:8" ht="15.75" customHeight="1" x14ac:dyDescent="0.25">
      <c r="A9" s="133">
        <v>2</v>
      </c>
      <c r="B9" s="134" t="s">
        <v>104</v>
      </c>
      <c r="C9" s="159">
        <v>77</v>
      </c>
      <c r="D9" s="159">
        <v>328</v>
      </c>
      <c r="E9" s="175">
        <v>-251</v>
      </c>
      <c r="F9" s="159">
        <v>40</v>
      </c>
      <c r="G9" s="159">
        <v>284</v>
      </c>
      <c r="H9" s="175">
        <v>-244</v>
      </c>
    </row>
    <row r="10" spans="1:8" x14ac:dyDescent="0.25">
      <c r="A10" s="133">
        <v>3</v>
      </c>
      <c r="B10" s="134" t="s">
        <v>102</v>
      </c>
      <c r="C10" s="159">
        <v>76</v>
      </c>
      <c r="D10" s="159">
        <v>70</v>
      </c>
      <c r="E10" s="175">
        <v>6</v>
      </c>
      <c r="F10" s="159">
        <v>44</v>
      </c>
      <c r="G10" s="159">
        <v>55</v>
      </c>
      <c r="H10" s="175">
        <v>-11</v>
      </c>
    </row>
    <row r="11" spans="1:8" s="137" customFormat="1" x14ac:dyDescent="0.25">
      <c r="A11" s="133">
        <v>4</v>
      </c>
      <c r="B11" s="134" t="s">
        <v>109</v>
      </c>
      <c r="C11" s="159">
        <v>49</v>
      </c>
      <c r="D11" s="159">
        <v>122</v>
      </c>
      <c r="E11" s="175">
        <v>-73</v>
      </c>
      <c r="F11" s="159">
        <v>21</v>
      </c>
      <c r="G11" s="159">
        <v>98</v>
      </c>
      <c r="H11" s="175">
        <v>-77</v>
      </c>
    </row>
    <row r="12" spans="1:8" s="137" customFormat="1" ht="21.75" customHeight="1" x14ac:dyDescent="0.25">
      <c r="A12" s="133">
        <v>5</v>
      </c>
      <c r="B12" s="134" t="s">
        <v>107</v>
      </c>
      <c r="C12" s="159">
        <v>41</v>
      </c>
      <c r="D12" s="159">
        <v>206</v>
      </c>
      <c r="E12" s="175">
        <v>-165</v>
      </c>
      <c r="F12" s="159">
        <v>9</v>
      </c>
      <c r="G12" s="159">
        <v>175</v>
      </c>
      <c r="H12" s="175">
        <v>-166</v>
      </c>
    </row>
    <row r="13" spans="1:8" s="137" customFormat="1" ht="19.5" customHeight="1" x14ac:dyDescent="0.25">
      <c r="A13" s="133">
        <v>6</v>
      </c>
      <c r="B13" s="134" t="s">
        <v>106</v>
      </c>
      <c r="C13" s="159">
        <v>37</v>
      </c>
      <c r="D13" s="159">
        <v>134</v>
      </c>
      <c r="E13" s="175">
        <v>-97</v>
      </c>
      <c r="F13" s="159">
        <v>23</v>
      </c>
      <c r="G13" s="159">
        <v>122</v>
      </c>
      <c r="H13" s="175">
        <v>-99</v>
      </c>
    </row>
    <row r="14" spans="1:8" s="137" customFormat="1" ht="18.75" customHeight="1" x14ac:dyDescent="0.25">
      <c r="A14" s="133">
        <v>7</v>
      </c>
      <c r="B14" s="134" t="s">
        <v>113</v>
      </c>
      <c r="C14" s="159">
        <v>36</v>
      </c>
      <c r="D14" s="159">
        <v>52</v>
      </c>
      <c r="E14" s="175">
        <v>-16</v>
      </c>
      <c r="F14" s="159">
        <v>29</v>
      </c>
      <c r="G14" s="159">
        <v>37</v>
      </c>
      <c r="H14" s="175">
        <v>-8</v>
      </c>
    </row>
    <row r="15" spans="1:8" s="137" customFormat="1" ht="15" customHeight="1" x14ac:dyDescent="0.25">
      <c r="A15" s="133">
        <v>8</v>
      </c>
      <c r="B15" s="134" t="s">
        <v>124</v>
      </c>
      <c r="C15" s="159">
        <v>31</v>
      </c>
      <c r="D15" s="159">
        <v>10</v>
      </c>
      <c r="E15" s="175">
        <v>21</v>
      </c>
      <c r="F15" s="159">
        <v>21</v>
      </c>
      <c r="G15" s="159">
        <v>8</v>
      </c>
      <c r="H15" s="175">
        <v>13</v>
      </c>
    </row>
    <row r="16" spans="1:8" s="137" customFormat="1" ht="19.5" customHeight="1" x14ac:dyDescent="0.25">
      <c r="A16" s="133">
        <v>9</v>
      </c>
      <c r="B16" s="134" t="s">
        <v>122</v>
      </c>
      <c r="C16" s="159">
        <v>26</v>
      </c>
      <c r="D16" s="159">
        <v>25</v>
      </c>
      <c r="E16" s="175">
        <v>1</v>
      </c>
      <c r="F16" s="159">
        <v>13</v>
      </c>
      <c r="G16" s="159">
        <v>21</v>
      </c>
      <c r="H16" s="175">
        <v>-8</v>
      </c>
    </row>
    <row r="17" spans="1:8" s="137" customFormat="1" ht="18.75" customHeight="1" x14ac:dyDescent="0.25">
      <c r="A17" s="133">
        <v>10</v>
      </c>
      <c r="B17" s="134" t="s">
        <v>112</v>
      </c>
      <c r="C17" s="159">
        <v>21</v>
      </c>
      <c r="D17" s="159">
        <v>81</v>
      </c>
      <c r="E17" s="175">
        <v>-60</v>
      </c>
      <c r="F17" s="159">
        <v>6</v>
      </c>
      <c r="G17" s="159">
        <v>70</v>
      </c>
      <c r="H17" s="175">
        <v>-64</v>
      </c>
    </row>
    <row r="18" spans="1:8" s="137" customFormat="1" ht="33.75" customHeight="1" x14ac:dyDescent="0.25">
      <c r="A18" s="133">
        <v>11</v>
      </c>
      <c r="B18" s="134" t="s">
        <v>126</v>
      </c>
      <c r="C18" s="159">
        <v>20</v>
      </c>
      <c r="D18" s="159">
        <v>51</v>
      </c>
      <c r="E18" s="175">
        <v>-31</v>
      </c>
      <c r="F18" s="159">
        <v>15</v>
      </c>
      <c r="G18" s="159">
        <v>43</v>
      </c>
      <c r="H18" s="175">
        <v>-28</v>
      </c>
    </row>
    <row r="19" spans="1:8" s="137" customFormat="1" ht="14.25" customHeight="1" x14ac:dyDescent="0.25">
      <c r="A19" s="133">
        <v>12</v>
      </c>
      <c r="B19" s="134" t="s">
        <v>172</v>
      </c>
      <c r="C19" s="159">
        <v>19</v>
      </c>
      <c r="D19" s="159">
        <v>53</v>
      </c>
      <c r="E19" s="175">
        <v>-34</v>
      </c>
      <c r="F19" s="159">
        <v>8</v>
      </c>
      <c r="G19" s="159">
        <v>48</v>
      </c>
      <c r="H19" s="175">
        <v>-40</v>
      </c>
    </row>
    <row r="20" spans="1:8" s="137" customFormat="1" ht="31.5" customHeight="1" x14ac:dyDescent="0.25">
      <c r="A20" s="133">
        <v>13</v>
      </c>
      <c r="B20" s="134" t="s">
        <v>185</v>
      </c>
      <c r="C20" s="159">
        <v>18</v>
      </c>
      <c r="D20" s="159">
        <v>18</v>
      </c>
      <c r="E20" s="175">
        <v>0</v>
      </c>
      <c r="F20" s="159">
        <v>7</v>
      </c>
      <c r="G20" s="159">
        <v>18</v>
      </c>
      <c r="H20" s="175">
        <v>-11</v>
      </c>
    </row>
    <row r="21" spans="1:8" s="137" customFormat="1" ht="15.75" customHeight="1" x14ac:dyDescent="0.25">
      <c r="A21" s="133">
        <v>14</v>
      </c>
      <c r="B21" s="134" t="s">
        <v>115</v>
      </c>
      <c r="C21" s="159">
        <v>18</v>
      </c>
      <c r="D21" s="159">
        <v>31</v>
      </c>
      <c r="E21" s="175">
        <v>-13</v>
      </c>
      <c r="F21" s="159">
        <v>10</v>
      </c>
      <c r="G21" s="159">
        <v>25</v>
      </c>
      <c r="H21" s="175">
        <v>-15</v>
      </c>
    </row>
    <row r="22" spans="1:8" s="137" customFormat="1" ht="22.5" customHeight="1" x14ac:dyDescent="0.25">
      <c r="A22" s="133">
        <v>15</v>
      </c>
      <c r="B22" s="134" t="s">
        <v>111</v>
      </c>
      <c r="C22" s="159">
        <v>17</v>
      </c>
      <c r="D22" s="159">
        <v>102</v>
      </c>
      <c r="E22" s="175">
        <v>-85</v>
      </c>
      <c r="F22" s="159">
        <v>9</v>
      </c>
      <c r="G22" s="159">
        <v>88</v>
      </c>
      <c r="H22" s="175">
        <v>-79</v>
      </c>
    </row>
    <row r="23" spans="1:8" s="137" customFormat="1" ht="34.5" customHeight="1" x14ac:dyDescent="0.25">
      <c r="A23" s="133">
        <v>16</v>
      </c>
      <c r="B23" s="134" t="s">
        <v>377</v>
      </c>
      <c r="C23" s="159">
        <v>16</v>
      </c>
      <c r="D23" s="159">
        <v>79</v>
      </c>
      <c r="E23" s="175">
        <v>-63</v>
      </c>
      <c r="F23" s="159">
        <v>4</v>
      </c>
      <c r="G23" s="159">
        <v>70</v>
      </c>
      <c r="H23" s="175">
        <v>-66</v>
      </c>
    </row>
    <row r="24" spans="1:8" s="137" customFormat="1" ht="20.25" customHeight="1" x14ac:dyDescent="0.25">
      <c r="A24" s="133">
        <v>17</v>
      </c>
      <c r="B24" s="134" t="s">
        <v>110</v>
      </c>
      <c r="C24" s="159">
        <v>14</v>
      </c>
      <c r="D24" s="159">
        <v>92</v>
      </c>
      <c r="E24" s="175">
        <v>-78</v>
      </c>
      <c r="F24" s="159">
        <v>9</v>
      </c>
      <c r="G24" s="159">
        <v>71</v>
      </c>
      <c r="H24" s="175">
        <v>-62</v>
      </c>
    </row>
    <row r="25" spans="1:8" s="137" customFormat="1" ht="50.25" customHeight="1" x14ac:dyDescent="0.25">
      <c r="A25" s="133">
        <v>18</v>
      </c>
      <c r="B25" s="134" t="s">
        <v>200</v>
      </c>
      <c r="C25" s="159">
        <v>14</v>
      </c>
      <c r="D25" s="159">
        <v>31</v>
      </c>
      <c r="E25" s="175">
        <v>-17</v>
      </c>
      <c r="F25" s="159">
        <v>9</v>
      </c>
      <c r="G25" s="159">
        <v>24</v>
      </c>
      <c r="H25" s="175">
        <v>-15</v>
      </c>
    </row>
    <row r="26" spans="1:8" s="137" customFormat="1" ht="24" customHeight="1" x14ac:dyDescent="0.25">
      <c r="A26" s="133">
        <v>19</v>
      </c>
      <c r="B26" s="134" t="s">
        <v>248</v>
      </c>
      <c r="C26" s="159">
        <v>13</v>
      </c>
      <c r="D26" s="159">
        <v>4</v>
      </c>
      <c r="E26" s="175">
        <v>9</v>
      </c>
      <c r="F26" s="159">
        <v>0</v>
      </c>
      <c r="G26" s="159">
        <v>3</v>
      </c>
      <c r="H26" s="175">
        <v>-3</v>
      </c>
    </row>
    <row r="27" spans="1:8" s="137" customFormat="1" x14ac:dyDescent="0.25">
      <c r="A27" s="133">
        <v>20</v>
      </c>
      <c r="B27" s="134" t="s">
        <v>144</v>
      </c>
      <c r="C27" s="159">
        <v>13</v>
      </c>
      <c r="D27" s="159">
        <v>24</v>
      </c>
      <c r="E27" s="175">
        <v>-11</v>
      </c>
      <c r="F27" s="159">
        <v>10</v>
      </c>
      <c r="G27" s="159">
        <v>21</v>
      </c>
      <c r="H27" s="175">
        <v>-11</v>
      </c>
    </row>
    <row r="28" spans="1:8" s="137" customFormat="1" ht="23.25" customHeight="1" x14ac:dyDescent="0.25">
      <c r="A28" s="133">
        <v>21</v>
      </c>
      <c r="B28" s="134" t="s">
        <v>133</v>
      </c>
      <c r="C28" s="159">
        <v>12</v>
      </c>
      <c r="D28" s="159">
        <v>31</v>
      </c>
      <c r="E28" s="175">
        <v>-19</v>
      </c>
      <c r="F28" s="159">
        <v>5</v>
      </c>
      <c r="G28" s="159">
        <v>26</v>
      </c>
      <c r="H28" s="175">
        <v>-21</v>
      </c>
    </row>
    <row r="29" spans="1:8" s="137" customFormat="1" ht="16.5" customHeight="1" x14ac:dyDescent="0.25">
      <c r="A29" s="133">
        <v>22</v>
      </c>
      <c r="B29" s="134" t="s">
        <v>118</v>
      </c>
      <c r="C29" s="159">
        <v>12</v>
      </c>
      <c r="D29" s="159">
        <v>61</v>
      </c>
      <c r="E29" s="175">
        <v>-49</v>
      </c>
      <c r="F29" s="159">
        <v>2</v>
      </c>
      <c r="G29" s="159">
        <v>57</v>
      </c>
      <c r="H29" s="175">
        <v>-55</v>
      </c>
    </row>
    <row r="30" spans="1:8" s="137" customFormat="1" ht="19.5" customHeight="1" x14ac:dyDescent="0.25">
      <c r="A30" s="133">
        <v>23</v>
      </c>
      <c r="B30" s="134" t="s">
        <v>196</v>
      </c>
      <c r="C30" s="159">
        <v>11</v>
      </c>
      <c r="D30" s="159">
        <v>15</v>
      </c>
      <c r="E30" s="175">
        <v>-4</v>
      </c>
      <c r="F30" s="159">
        <v>9</v>
      </c>
      <c r="G30" s="159">
        <v>12</v>
      </c>
      <c r="H30" s="175">
        <v>-3</v>
      </c>
    </row>
    <row r="31" spans="1:8" s="137" customFormat="1" ht="24" customHeight="1" x14ac:dyDescent="0.25">
      <c r="A31" s="133">
        <v>24</v>
      </c>
      <c r="B31" s="134" t="s">
        <v>150</v>
      </c>
      <c r="C31" s="159">
        <v>11</v>
      </c>
      <c r="D31" s="159">
        <v>30</v>
      </c>
      <c r="E31" s="175">
        <v>-19</v>
      </c>
      <c r="F31" s="159">
        <v>3</v>
      </c>
      <c r="G31" s="159">
        <v>22</v>
      </c>
      <c r="H31" s="175">
        <v>-19</v>
      </c>
    </row>
    <row r="32" spans="1:8" s="137" customFormat="1" ht="21.75" customHeight="1" x14ac:dyDescent="0.25">
      <c r="A32" s="133">
        <v>25</v>
      </c>
      <c r="B32" s="134" t="s">
        <v>147</v>
      </c>
      <c r="C32" s="159">
        <v>11</v>
      </c>
      <c r="D32" s="159">
        <v>122</v>
      </c>
      <c r="E32" s="175">
        <v>-111</v>
      </c>
      <c r="F32" s="159">
        <v>8</v>
      </c>
      <c r="G32" s="159">
        <v>105</v>
      </c>
      <c r="H32" s="175">
        <v>-97</v>
      </c>
    </row>
    <row r="33" spans="1:8" s="137" customFormat="1" ht="29.25" customHeight="1" x14ac:dyDescent="0.25">
      <c r="A33" s="133">
        <v>26</v>
      </c>
      <c r="B33" s="134" t="s">
        <v>139</v>
      </c>
      <c r="C33" s="159">
        <v>11</v>
      </c>
      <c r="D33" s="159">
        <v>15</v>
      </c>
      <c r="E33" s="175">
        <v>-4</v>
      </c>
      <c r="F33" s="159">
        <v>8</v>
      </c>
      <c r="G33" s="159">
        <v>11</v>
      </c>
      <c r="H33" s="175">
        <v>-3</v>
      </c>
    </row>
    <row r="34" spans="1:8" s="137" customFormat="1" ht="21" customHeight="1" x14ac:dyDescent="0.25">
      <c r="A34" s="133">
        <v>27</v>
      </c>
      <c r="B34" s="134" t="s">
        <v>108</v>
      </c>
      <c r="C34" s="159">
        <v>11</v>
      </c>
      <c r="D34" s="159">
        <v>34</v>
      </c>
      <c r="E34" s="175">
        <v>-23</v>
      </c>
      <c r="F34" s="159">
        <v>2</v>
      </c>
      <c r="G34" s="159">
        <v>27</v>
      </c>
      <c r="H34" s="175">
        <v>-25</v>
      </c>
    </row>
    <row r="35" spans="1:8" s="137" customFormat="1" ht="18.75" customHeight="1" x14ac:dyDescent="0.25">
      <c r="A35" s="133">
        <v>28</v>
      </c>
      <c r="B35" s="134" t="s">
        <v>142</v>
      </c>
      <c r="C35" s="159">
        <v>11</v>
      </c>
      <c r="D35" s="159">
        <v>52</v>
      </c>
      <c r="E35" s="175">
        <v>-41</v>
      </c>
      <c r="F35" s="159">
        <v>4</v>
      </c>
      <c r="G35" s="159">
        <v>51</v>
      </c>
      <c r="H35" s="175">
        <v>-47</v>
      </c>
    </row>
    <row r="36" spans="1:8" s="137" customFormat="1" ht="21" customHeight="1" x14ac:dyDescent="0.25">
      <c r="A36" s="133">
        <v>29</v>
      </c>
      <c r="B36" s="134" t="s">
        <v>405</v>
      </c>
      <c r="C36" s="159">
        <v>10</v>
      </c>
      <c r="D36" s="159">
        <v>6</v>
      </c>
      <c r="E36" s="175">
        <v>4</v>
      </c>
      <c r="F36" s="159">
        <v>6</v>
      </c>
      <c r="G36" s="159">
        <v>6</v>
      </c>
      <c r="H36" s="175">
        <v>0</v>
      </c>
    </row>
    <row r="37" spans="1:8" s="137" customFormat="1" ht="20.25" customHeight="1" x14ac:dyDescent="0.25">
      <c r="A37" s="133">
        <v>30</v>
      </c>
      <c r="B37" s="134" t="s">
        <v>189</v>
      </c>
      <c r="C37" s="159">
        <v>10</v>
      </c>
      <c r="D37" s="159">
        <v>6</v>
      </c>
      <c r="E37" s="175">
        <v>4</v>
      </c>
      <c r="F37" s="159">
        <v>4</v>
      </c>
      <c r="G37" s="159">
        <v>4</v>
      </c>
      <c r="H37" s="175">
        <v>0</v>
      </c>
    </row>
    <row r="38" spans="1:8" s="137" customFormat="1" ht="23.25" customHeight="1" x14ac:dyDescent="0.25">
      <c r="A38" s="133">
        <v>31</v>
      </c>
      <c r="B38" s="138" t="s">
        <v>123</v>
      </c>
      <c r="C38" s="159">
        <v>10</v>
      </c>
      <c r="D38" s="159">
        <v>44</v>
      </c>
      <c r="E38" s="175">
        <v>-34</v>
      </c>
      <c r="F38" s="159">
        <v>8</v>
      </c>
      <c r="G38" s="159">
        <v>38</v>
      </c>
      <c r="H38" s="175">
        <v>-30</v>
      </c>
    </row>
    <row r="39" spans="1:8" s="137" customFormat="1" ht="23.25" customHeight="1" x14ac:dyDescent="0.25">
      <c r="A39" s="133">
        <v>32</v>
      </c>
      <c r="B39" s="134" t="s">
        <v>116</v>
      </c>
      <c r="C39" s="159">
        <v>9</v>
      </c>
      <c r="D39" s="159">
        <v>47</v>
      </c>
      <c r="E39" s="175">
        <v>-38</v>
      </c>
      <c r="F39" s="159">
        <v>5</v>
      </c>
      <c r="G39" s="159">
        <v>39</v>
      </c>
      <c r="H39" s="175">
        <v>-34</v>
      </c>
    </row>
    <row r="40" spans="1:8" s="137" customFormat="1" x14ac:dyDescent="0.25">
      <c r="A40" s="133">
        <v>33</v>
      </c>
      <c r="B40" s="134" t="s">
        <v>132</v>
      </c>
      <c r="C40" s="159">
        <v>9</v>
      </c>
      <c r="D40" s="159">
        <v>34</v>
      </c>
      <c r="E40" s="175">
        <v>-25</v>
      </c>
      <c r="F40" s="159">
        <v>5</v>
      </c>
      <c r="G40" s="159">
        <v>25</v>
      </c>
      <c r="H40" s="175">
        <v>-20</v>
      </c>
    </row>
    <row r="41" spans="1:8" s="137" customFormat="1" ht="21.75" customHeight="1" x14ac:dyDescent="0.25">
      <c r="A41" s="133">
        <v>34</v>
      </c>
      <c r="B41" s="134" t="s">
        <v>197</v>
      </c>
      <c r="C41" s="159">
        <v>9</v>
      </c>
      <c r="D41" s="159">
        <v>32</v>
      </c>
      <c r="E41" s="175">
        <v>-23</v>
      </c>
      <c r="F41" s="159">
        <v>6</v>
      </c>
      <c r="G41" s="159">
        <v>30</v>
      </c>
      <c r="H41" s="175">
        <v>-24</v>
      </c>
    </row>
    <row r="42" spans="1:8" s="137" customFormat="1" x14ac:dyDescent="0.25">
      <c r="A42" s="133">
        <v>35</v>
      </c>
      <c r="B42" s="134" t="s">
        <v>183</v>
      </c>
      <c r="C42" s="159">
        <v>9</v>
      </c>
      <c r="D42" s="159">
        <v>29</v>
      </c>
      <c r="E42" s="175">
        <v>-20</v>
      </c>
      <c r="F42" s="159">
        <v>5</v>
      </c>
      <c r="G42" s="159">
        <v>27</v>
      </c>
      <c r="H42" s="175">
        <v>-22</v>
      </c>
    </row>
    <row r="43" spans="1:8" s="137" customFormat="1" ht="18" customHeight="1" x14ac:dyDescent="0.25">
      <c r="A43" s="133">
        <v>36</v>
      </c>
      <c r="B43" s="134" t="s">
        <v>117</v>
      </c>
      <c r="C43" s="159">
        <v>9</v>
      </c>
      <c r="D43" s="159">
        <v>18</v>
      </c>
      <c r="E43" s="175">
        <v>-9</v>
      </c>
      <c r="F43" s="159">
        <v>6</v>
      </c>
      <c r="G43" s="159">
        <v>16</v>
      </c>
      <c r="H43" s="175">
        <v>-10</v>
      </c>
    </row>
    <row r="44" spans="1:8" ht="16.5" customHeight="1" x14ac:dyDescent="0.25">
      <c r="A44" s="133">
        <v>37</v>
      </c>
      <c r="B44" s="139" t="s">
        <v>203</v>
      </c>
      <c r="C44" s="140">
        <v>9</v>
      </c>
      <c r="D44" s="140">
        <v>30</v>
      </c>
      <c r="E44" s="175">
        <v>-21</v>
      </c>
      <c r="F44" s="140">
        <v>7</v>
      </c>
      <c r="G44" s="140">
        <v>27</v>
      </c>
      <c r="H44" s="175">
        <v>-20</v>
      </c>
    </row>
    <row r="45" spans="1:8" ht="19.5" customHeight="1" x14ac:dyDescent="0.25">
      <c r="A45" s="133">
        <v>38</v>
      </c>
      <c r="B45" s="141" t="s">
        <v>119</v>
      </c>
      <c r="C45" s="140">
        <v>8</v>
      </c>
      <c r="D45" s="140">
        <v>62</v>
      </c>
      <c r="E45" s="175">
        <v>-54</v>
      </c>
      <c r="F45" s="140">
        <v>6</v>
      </c>
      <c r="G45" s="140">
        <v>51</v>
      </c>
      <c r="H45" s="175">
        <v>-45</v>
      </c>
    </row>
    <row r="46" spans="1:8" x14ac:dyDescent="0.25">
      <c r="A46" s="133">
        <v>39</v>
      </c>
      <c r="B46" s="134" t="s">
        <v>129</v>
      </c>
      <c r="C46" s="140">
        <v>8</v>
      </c>
      <c r="D46" s="140">
        <v>17</v>
      </c>
      <c r="E46" s="175">
        <v>-9</v>
      </c>
      <c r="F46" s="140">
        <v>6</v>
      </c>
      <c r="G46" s="140">
        <v>15</v>
      </c>
      <c r="H46" s="175">
        <v>-9</v>
      </c>
    </row>
    <row r="47" spans="1:8" x14ac:dyDescent="0.25">
      <c r="A47" s="133">
        <v>40</v>
      </c>
      <c r="B47" s="134" t="s">
        <v>114</v>
      </c>
      <c r="C47" s="140">
        <v>8</v>
      </c>
      <c r="D47" s="140">
        <v>13</v>
      </c>
      <c r="E47" s="175">
        <v>-5</v>
      </c>
      <c r="F47" s="140">
        <v>5</v>
      </c>
      <c r="G47" s="140">
        <v>7</v>
      </c>
      <c r="H47" s="175">
        <v>-2</v>
      </c>
    </row>
    <row r="48" spans="1:8" ht="21.75" customHeight="1" x14ac:dyDescent="0.25">
      <c r="A48" s="133">
        <v>41</v>
      </c>
      <c r="B48" s="134" t="s">
        <v>190</v>
      </c>
      <c r="C48" s="140">
        <v>8</v>
      </c>
      <c r="D48" s="140">
        <v>3</v>
      </c>
      <c r="E48" s="175">
        <v>5</v>
      </c>
      <c r="F48" s="140">
        <v>6</v>
      </c>
      <c r="G48" s="140">
        <v>3</v>
      </c>
      <c r="H48" s="175">
        <v>3</v>
      </c>
    </row>
    <row r="49" spans="1:8" ht="15.75" customHeight="1" x14ac:dyDescent="0.25">
      <c r="A49" s="133">
        <v>42</v>
      </c>
      <c r="B49" s="134" t="s">
        <v>130</v>
      </c>
      <c r="C49" s="140">
        <v>8</v>
      </c>
      <c r="D49" s="140">
        <v>18</v>
      </c>
      <c r="E49" s="175">
        <v>-10</v>
      </c>
      <c r="F49" s="140">
        <v>5</v>
      </c>
      <c r="G49" s="140">
        <v>14</v>
      </c>
      <c r="H49" s="175">
        <v>-9</v>
      </c>
    </row>
    <row r="50" spans="1:8" ht="15" customHeight="1" x14ac:dyDescent="0.25">
      <c r="A50" s="133">
        <v>43</v>
      </c>
      <c r="B50" s="142" t="s">
        <v>143</v>
      </c>
      <c r="C50" s="140">
        <v>7</v>
      </c>
      <c r="D50" s="140">
        <v>25</v>
      </c>
      <c r="E50" s="175">
        <v>-18</v>
      </c>
      <c r="F50" s="140">
        <v>6</v>
      </c>
      <c r="G50" s="140">
        <v>19</v>
      </c>
      <c r="H50" s="175">
        <v>-13</v>
      </c>
    </row>
    <row r="51" spans="1:8" ht="13.5" customHeight="1" x14ac:dyDescent="0.25">
      <c r="A51" s="133">
        <v>44</v>
      </c>
      <c r="B51" s="142" t="s">
        <v>477</v>
      </c>
      <c r="C51" s="140">
        <v>7</v>
      </c>
      <c r="D51" s="140">
        <v>4</v>
      </c>
      <c r="E51" s="175">
        <v>3</v>
      </c>
      <c r="F51" s="140">
        <v>3</v>
      </c>
      <c r="G51" s="140">
        <v>3</v>
      </c>
      <c r="H51" s="175">
        <v>0</v>
      </c>
    </row>
    <row r="52" spans="1:8" ht="33.75" customHeight="1" x14ac:dyDescent="0.25">
      <c r="A52" s="133">
        <v>45</v>
      </c>
      <c r="B52" s="142" t="s">
        <v>420</v>
      </c>
      <c r="C52" s="140">
        <v>7</v>
      </c>
      <c r="D52" s="140">
        <v>3</v>
      </c>
      <c r="E52" s="175">
        <v>4</v>
      </c>
      <c r="F52" s="140">
        <v>3</v>
      </c>
      <c r="G52" s="140">
        <v>2</v>
      </c>
      <c r="H52" s="175">
        <v>1</v>
      </c>
    </row>
    <row r="53" spans="1:8" x14ac:dyDescent="0.25">
      <c r="A53" s="133">
        <v>46</v>
      </c>
      <c r="B53" s="142" t="s">
        <v>387</v>
      </c>
      <c r="C53" s="140">
        <v>7</v>
      </c>
      <c r="D53" s="140">
        <v>26</v>
      </c>
      <c r="E53" s="175">
        <v>-19</v>
      </c>
      <c r="F53" s="140">
        <v>2</v>
      </c>
      <c r="G53" s="140">
        <v>25</v>
      </c>
      <c r="H53" s="175">
        <v>-23</v>
      </c>
    </row>
    <row r="54" spans="1:8" ht="18.75" customHeight="1" x14ac:dyDescent="0.25">
      <c r="A54" s="133">
        <v>47</v>
      </c>
      <c r="B54" s="142" t="s">
        <v>145</v>
      </c>
      <c r="C54" s="140">
        <v>7</v>
      </c>
      <c r="D54" s="140">
        <v>35</v>
      </c>
      <c r="E54" s="175">
        <v>-28</v>
      </c>
      <c r="F54" s="140">
        <v>5</v>
      </c>
      <c r="G54" s="140">
        <v>31</v>
      </c>
      <c r="H54" s="175">
        <v>-26</v>
      </c>
    </row>
    <row r="55" spans="1:8" ht="18" customHeight="1" x14ac:dyDescent="0.25">
      <c r="A55" s="133">
        <v>48</v>
      </c>
      <c r="B55" s="142" t="s">
        <v>478</v>
      </c>
      <c r="C55" s="140">
        <v>6</v>
      </c>
      <c r="D55" s="140">
        <v>4</v>
      </c>
      <c r="E55" s="175">
        <v>2</v>
      </c>
      <c r="F55" s="140">
        <v>6</v>
      </c>
      <c r="G55" s="140">
        <v>4</v>
      </c>
      <c r="H55" s="175">
        <v>2</v>
      </c>
    </row>
    <row r="56" spans="1:8" ht="15.75" customHeight="1" x14ac:dyDescent="0.25">
      <c r="A56" s="133">
        <v>49</v>
      </c>
      <c r="B56" s="142" t="s">
        <v>152</v>
      </c>
      <c r="C56" s="140">
        <v>6</v>
      </c>
      <c r="D56" s="140">
        <v>5</v>
      </c>
      <c r="E56" s="175">
        <v>1</v>
      </c>
      <c r="F56" s="140">
        <v>1</v>
      </c>
      <c r="G56" s="140">
        <v>3</v>
      </c>
      <c r="H56" s="175">
        <v>-2</v>
      </c>
    </row>
    <row r="57" spans="1:8" ht="21.75" customHeight="1" x14ac:dyDescent="0.25">
      <c r="A57" s="133">
        <v>50</v>
      </c>
      <c r="B57" s="141" t="s">
        <v>388</v>
      </c>
      <c r="C57" s="140">
        <v>6</v>
      </c>
      <c r="D57" s="140">
        <v>6</v>
      </c>
      <c r="E57" s="175">
        <v>0</v>
      </c>
      <c r="F57" s="140">
        <v>5</v>
      </c>
      <c r="G57" s="140">
        <v>4</v>
      </c>
      <c r="H57" s="175">
        <v>1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zoomScale="85" zoomScaleNormal="85" zoomScaleSheetLayoutView="90" workbookViewId="0">
      <selection activeCell="A79" sqref="A79"/>
    </sheetView>
  </sheetViews>
  <sheetFormatPr defaultColWidth="8.85546875" defaultRowHeight="12.75" x14ac:dyDescent="0.2"/>
  <cols>
    <col min="1" max="1" width="36.28515625" style="147" customWidth="1"/>
    <col min="2" max="2" width="10.5703125" style="157" customWidth="1"/>
    <col min="3" max="3" width="12.85546875" style="157" customWidth="1"/>
    <col min="4" max="4" width="12.5703125" style="158" customWidth="1"/>
    <col min="5" max="5" width="12" style="157" customWidth="1"/>
    <col min="6" max="6" width="13" style="157" customWidth="1"/>
    <col min="7" max="7" width="12.42578125" style="158" customWidth="1"/>
    <col min="8" max="8" width="8.85546875" style="147"/>
    <col min="9" max="9" width="64" style="147" customWidth="1"/>
    <col min="10" max="16384" width="8.85546875" style="147"/>
  </cols>
  <sheetData>
    <row r="1" spans="1:13" s="145" customFormat="1" ht="22.5" customHeight="1" x14ac:dyDescent="0.3">
      <c r="A1" s="389" t="s">
        <v>94</v>
      </c>
      <c r="B1" s="389"/>
      <c r="C1" s="389"/>
      <c r="D1" s="389"/>
      <c r="E1" s="389"/>
      <c r="F1" s="389"/>
      <c r="G1" s="389"/>
    </row>
    <row r="2" spans="1:13" s="145" customFormat="1" ht="20.25" x14ac:dyDescent="0.3">
      <c r="A2" s="390" t="s">
        <v>148</v>
      </c>
      <c r="B2" s="390"/>
      <c r="C2" s="390"/>
      <c r="D2" s="390"/>
      <c r="E2" s="390"/>
      <c r="F2" s="390"/>
      <c r="G2" s="390"/>
    </row>
    <row r="3" spans="1:13" ht="18.75" x14ac:dyDescent="0.3">
      <c r="A3" s="246" t="s">
        <v>212</v>
      </c>
    </row>
    <row r="4" spans="1:13" s="132" customFormat="1" ht="35.450000000000003" customHeight="1" x14ac:dyDescent="0.25">
      <c r="A4" s="386" t="s">
        <v>96</v>
      </c>
      <c r="B4" s="387" t="s">
        <v>473</v>
      </c>
      <c r="C4" s="387"/>
      <c r="D4" s="387"/>
      <c r="E4" s="388" t="s">
        <v>476</v>
      </c>
      <c r="F4" s="388"/>
      <c r="G4" s="388"/>
    </row>
    <row r="5" spans="1:13" s="131" customFormat="1" ht="18.600000000000001" customHeight="1" x14ac:dyDescent="0.25">
      <c r="A5" s="386"/>
      <c r="B5" s="381" t="s">
        <v>13</v>
      </c>
      <c r="C5" s="381" t="s">
        <v>97</v>
      </c>
      <c r="D5" s="381" t="s">
        <v>98</v>
      </c>
      <c r="E5" s="381" t="s">
        <v>99</v>
      </c>
      <c r="F5" s="381" t="s">
        <v>100</v>
      </c>
      <c r="G5" s="381" t="s">
        <v>98</v>
      </c>
    </row>
    <row r="6" spans="1:13" s="131" customFormat="1" ht="52.15" customHeight="1" x14ac:dyDescent="0.25">
      <c r="A6" s="386"/>
      <c r="B6" s="381"/>
      <c r="C6" s="381"/>
      <c r="D6" s="381"/>
      <c r="E6" s="381"/>
      <c r="F6" s="381"/>
      <c r="G6" s="381"/>
    </row>
    <row r="7" spans="1:13" x14ac:dyDescent="0.2">
      <c r="A7" s="148" t="s">
        <v>20</v>
      </c>
      <c r="B7" s="149">
        <v>1</v>
      </c>
      <c r="C7" s="149">
        <v>2</v>
      </c>
      <c r="D7" s="149">
        <v>3</v>
      </c>
      <c r="E7" s="149">
        <v>4</v>
      </c>
      <c r="F7" s="149">
        <v>5</v>
      </c>
      <c r="G7" s="149">
        <v>6</v>
      </c>
    </row>
    <row r="8" spans="1:13" ht="38.450000000000003" customHeight="1" x14ac:dyDescent="0.2">
      <c r="A8" s="391" t="s">
        <v>149</v>
      </c>
      <c r="B8" s="392"/>
      <c r="C8" s="392"/>
      <c r="D8" s="392"/>
      <c r="E8" s="392"/>
      <c r="F8" s="392"/>
      <c r="G8" s="392"/>
      <c r="M8" s="150"/>
    </row>
    <row r="9" spans="1:13" ht="16.5" customHeight="1" x14ac:dyDescent="0.2">
      <c r="A9" s="151" t="s">
        <v>196</v>
      </c>
      <c r="B9" s="159">
        <v>11</v>
      </c>
      <c r="C9" s="159">
        <v>15</v>
      </c>
      <c r="D9" s="135">
        <v>-4</v>
      </c>
      <c r="E9" s="136">
        <v>9</v>
      </c>
      <c r="F9" s="159">
        <v>12</v>
      </c>
      <c r="G9" s="135">
        <v>-3</v>
      </c>
      <c r="M9" s="150"/>
    </row>
    <row r="10" spans="1:13" ht="16.5" customHeight="1" x14ac:dyDescent="0.2">
      <c r="A10" s="152" t="s">
        <v>150</v>
      </c>
      <c r="B10" s="159">
        <v>11</v>
      </c>
      <c r="C10" s="159">
        <v>30</v>
      </c>
      <c r="D10" s="135">
        <v>-19</v>
      </c>
      <c r="E10" s="136">
        <v>3</v>
      </c>
      <c r="F10" s="159">
        <v>22</v>
      </c>
      <c r="G10" s="135">
        <v>-19</v>
      </c>
    </row>
    <row r="11" spans="1:13" ht="16.5" customHeight="1" x14ac:dyDescent="0.2">
      <c r="A11" s="152" t="s">
        <v>478</v>
      </c>
      <c r="B11" s="159">
        <v>6</v>
      </c>
      <c r="C11" s="159">
        <v>4</v>
      </c>
      <c r="D11" s="135">
        <v>2</v>
      </c>
      <c r="E11" s="136">
        <v>6</v>
      </c>
      <c r="F11" s="159">
        <v>4</v>
      </c>
      <c r="G11" s="135">
        <v>2</v>
      </c>
    </row>
    <row r="12" spans="1:13" ht="16.5" customHeight="1" x14ac:dyDescent="0.2">
      <c r="A12" s="152" t="s">
        <v>152</v>
      </c>
      <c r="B12" s="159">
        <v>6</v>
      </c>
      <c r="C12" s="159">
        <v>5</v>
      </c>
      <c r="D12" s="135">
        <v>1</v>
      </c>
      <c r="E12" s="136">
        <v>1</v>
      </c>
      <c r="F12" s="159">
        <v>3</v>
      </c>
      <c r="G12" s="135">
        <v>-2</v>
      </c>
    </row>
    <row r="13" spans="1:13" ht="35.25" customHeight="1" x14ac:dyDescent="0.2">
      <c r="A13" s="152" t="s">
        <v>390</v>
      </c>
      <c r="B13" s="159">
        <v>5</v>
      </c>
      <c r="C13" s="159">
        <v>10</v>
      </c>
      <c r="D13" s="135">
        <v>-5</v>
      </c>
      <c r="E13" s="136">
        <v>3</v>
      </c>
      <c r="F13" s="159">
        <v>7</v>
      </c>
      <c r="G13" s="135">
        <v>-4</v>
      </c>
    </row>
    <row r="14" spans="1:13" ht="18.75" customHeight="1" x14ac:dyDescent="0.2">
      <c r="A14" s="152" t="s">
        <v>127</v>
      </c>
      <c r="B14" s="159">
        <v>5</v>
      </c>
      <c r="C14" s="159">
        <v>23</v>
      </c>
      <c r="D14" s="135">
        <v>-18</v>
      </c>
      <c r="E14" s="136">
        <v>3</v>
      </c>
      <c r="F14" s="159">
        <v>20</v>
      </c>
      <c r="G14" s="135">
        <v>-17</v>
      </c>
    </row>
    <row r="15" spans="1:13" ht="18.75" customHeight="1" x14ac:dyDescent="0.2">
      <c r="A15" s="152" t="s">
        <v>342</v>
      </c>
      <c r="B15" s="159">
        <v>4</v>
      </c>
      <c r="C15" s="159">
        <v>6</v>
      </c>
      <c r="D15" s="135">
        <v>-2</v>
      </c>
      <c r="E15" s="136">
        <v>2</v>
      </c>
      <c r="F15" s="159">
        <v>5</v>
      </c>
      <c r="G15" s="135">
        <v>-3</v>
      </c>
    </row>
    <row r="16" spans="1:13" ht="20.25" customHeight="1" x14ac:dyDescent="0.2">
      <c r="A16" s="153" t="s">
        <v>449</v>
      </c>
      <c r="B16" s="159">
        <v>3</v>
      </c>
      <c r="C16" s="159">
        <v>4</v>
      </c>
      <c r="D16" s="135">
        <v>-1</v>
      </c>
      <c r="E16" s="136">
        <v>2</v>
      </c>
      <c r="F16" s="159">
        <v>3</v>
      </c>
      <c r="G16" s="135">
        <v>-1</v>
      </c>
    </row>
    <row r="17" spans="1:7" ht="14.25" customHeight="1" x14ac:dyDescent="0.2">
      <c r="A17" s="153" t="s">
        <v>151</v>
      </c>
      <c r="B17" s="159">
        <v>3</v>
      </c>
      <c r="C17" s="159">
        <v>15</v>
      </c>
      <c r="D17" s="135">
        <v>-12</v>
      </c>
      <c r="E17" s="136">
        <v>3</v>
      </c>
      <c r="F17" s="159">
        <v>12</v>
      </c>
      <c r="G17" s="135">
        <v>-9</v>
      </c>
    </row>
    <row r="18" spans="1:7" ht="30" customHeight="1" x14ac:dyDescent="0.2">
      <c r="A18" s="153" t="s">
        <v>155</v>
      </c>
      <c r="B18" s="159">
        <v>2</v>
      </c>
      <c r="C18" s="159">
        <v>13</v>
      </c>
      <c r="D18" s="135">
        <v>-11</v>
      </c>
      <c r="E18" s="136">
        <v>0</v>
      </c>
      <c r="F18" s="159">
        <v>11</v>
      </c>
      <c r="G18" s="135">
        <v>-11</v>
      </c>
    </row>
    <row r="19" spans="1:7" ht="18.75" customHeight="1" x14ac:dyDescent="0.2">
      <c r="A19" s="153" t="s">
        <v>320</v>
      </c>
      <c r="B19" s="159">
        <v>2</v>
      </c>
      <c r="C19" s="159">
        <v>2</v>
      </c>
      <c r="D19" s="135">
        <v>0</v>
      </c>
      <c r="E19" s="136">
        <v>1</v>
      </c>
      <c r="F19" s="159">
        <v>2</v>
      </c>
      <c r="G19" s="135">
        <v>-1</v>
      </c>
    </row>
    <row r="20" spans="1:7" ht="17.25" customHeight="1" x14ac:dyDescent="0.2">
      <c r="A20" s="151" t="s">
        <v>479</v>
      </c>
      <c r="B20" s="159">
        <v>2</v>
      </c>
      <c r="C20" s="190">
        <v>1</v>
      </c>
      <c r="D20" s="135">
        <v>1</v>
      </c>
      <c r="E20" s="136">
        <v>2</v>
      </c>
      <c r="F20" s="159">
        <v>1</v>
      </c>
      <c r="G20" s="135">
        <v>1</v>
      </c>
    </row>
    <row r="21" spans="1:7" ht="18" customHeight="1" x14ac:dyDescent="0.2">
      <c r="A21" s="152" t="s">
        <v>480</v>
      </c>
      <c r="B21" s="159">
        <v>2</v>
      </c>
      <c r="C21" s="159">
        <v>1</v>
      </c>
      <c r="D21" s="135">
        <v>1</v>
      </c>
      <c r="E21" s="136">
        <v>1</v>
      </c>
      <c r="F21" s="159">
        <v>1</v>
      </c>
      <c r="G21" s="135">
        <v>0</v>
      </c>
    </row>
    <row r="22" spans="1:7" ht="21" customHeight="1" x14ac:dyDescent="0.2">
      <c r="A22" s="152" t="s">
        <v>481</v>
      </c>
      <c r="B22" s="159">
        <v>2</v>
      </c>
      <c r="C22" s="159">
        <v>1</v>
      </c>
      <c r="D22" s="135">
        <v>1</v>
      </c>
      <c r="E22" s="136">
        <v>2</v>
      </c>
      <c r="F22" s="159">
        <v>1</v>
      </c>
      <c r="G22" s="135">
        <v>1</v>
      </c>
    </row>
    <row r="23" spans="1:7" ht="19.5" customHeight="1" x14ac:dyDescent="0.2">
      <c r="A23" s="152" t="s">
        <v>482</v>
      </c>
      <c r="B23" s="159">
        <v>2</v>
      </c>
      <c r="C23" s="159">
        <v>5</v>
      </c>
      <c r="D23" s="135">
        <v>-3</v>
      </c>
      <c r="E23" s="136">
        <v>1</v>
      </c>
      <c r="F23" s="159">
        <v>4</v>
      </c>
      <c r="G23" s="135">
        <v>-3</v>
      </c>
    </row>
    <row r="24" spans="1:7" ht="38.450000000000003" customHeight="1" x14ac:dyDescent="0.2">
      <c r="A24" s="391" t="s">
        <v>49</v>
      </c>
      <c r="B24" s="392"/>
      <c r="C24" s="392"/>
      <c r="D24" s="392"/>
      <c r="E24" s="392"/>
      <c r="F24" s="392"/>
      <c r="G24" s="392"/>
    </row>
    <row r="25" spans="1:7" ht="31.5" x14ac:dyDescent="0.2">
      <c r="A25" s="152" t="s">
        <v>126</v>
      </c>
      <c r="B25" s="159">
        <v>20</v>
      </c>
      <c r="C25" s="159">
        <v>51</v>
      </c>
      <c r="D25" s="135">
        <v>-31</v>
      </c>
      <c r="E25" s="136">
        <v>15</v>
      </c>
      <c r="F25" s="159">
        <v>43</v>
      </c>
      <c r="G25" s="135">
        <v>-28</v>
      </c>
    </row>
    <row r="26" spans="1:7" ht="15.75" x14ac:dyDescent="0.2">
      <c r="A26" s="152" t="s">
        <v>143</v>
      </c>
      <c r="B26" s="159">
        <v>7</v>
      </c>
      <c r="C26" s="159">
        <v>25</v>
      </c>
      <c r="D26" s="135">
        <v>-18</v>
      </c>
      <c r="E26" s="136">
        <v>6</v>
      </c>
      <c r="F26" s="159">
        <v>19</v>
      </c>
      <c r="G26" s="135">
        <v>-13</v>
      </c>
    </row>
    <row r="27" spans="1:7" ht="15.75" x14ac:dyDescent="0.2">
      <c r="A27" s="152" t="s">
        <v>477</v>
      </c>
      <c r="B27" s="159">
        <v>7</v>
      </c>
      <c r="C27" s="159">
        <v>4</v>
      </c>
      <c r="D27" s="135">
        <v>3</v>
      </c>
      <c r="E27" s="136">
        <v>3</v>
      </c>
      <c r="F27" s="159">
        <v>3</v>
      </c>
      <c r="G27" s="135">
        <v>0</v>
      </c>
    </row>
    <row r="28" spans="1:7" ht="15.75" x14ac:dyDescent="0.2">
      <c r="A28" s="152" t="s">
        <v>457</v>
      </c>
      <c r="B28" s="159">
        <v>5</v>
      </c>
      <c r="C28" s="159">
        <v>0</v>
      </c>
      <c r="D28" s="135">
        <v>5</v>
      </c>
      <c r="E28" s="136">
        <v>4</v>
      </c>
      <c r="F28" s="159">
        <v>0</v>
      </c>
      <c r="G28" s="135">
        <v>4</v>
      </c>
    </row>
    <row r="29" spans="1:7" ht="15.75" x14ac:dyDescent="0.2">
      <c r="A29" s="152" t="s">
        <v>158</v>
      </c>
      <c r="B29" s="159">
        <v>5</v>
      </c>
      <c r="C29" s="159">
        <v>5</v>
      </c>
      <c r="D29" s="135">
        <v>0</v>
      </c>
      <c r="E29" s="136">
        <v>4</v>
      </c>
      <c r="F29" s="159">
        <v>4</v>
      </c>
      <c r="G29" s="135">
        <v>0</v>
      </c>
    </row>
    <row r="30" spans="1:7" ht="15.75" x14ac:dyDescent="0.2">
      <c r="A30" s="152" t="s">
        <v>355</v>
      </c>
      <c r="B30" s="159">
        <v>5</v>
      </c>
      <c r="C30" s="159">
        <v>5</v>
      </c>
      <c r="D30" s="135">
        <v>0</v>
      </c>
      <c r="E30" s="136">
        <v>4</v>
      </c>
      <c r="F30" s="159">
        <v>4</v>
      </c>
      <c r="G30" s="135">
        <v>0</v>
      </c>
    </row>
    <row r="31" spans="1:7" ht="15.75" x14ac:dyDescent="0.2">
      <c r="A31" s="152" t="s">
        <v>157</v>
      </c>
      <c r="B31" s="159">
        <v>5</v>
      </c>
      <c r="C31" s="159">
        <v>7</v>
      </c>
      <c r="D31" s="135">
        <v>-2</v>
      </c>
      <c r="E31" s="136">
        <v>4</v>
      </c>
      <c r="F31" s="159">
        <v>6</v>
      </c>
      <c r="G31" s="135">
        <v>-2</v>
      </c>
    </row>
    <row r="32" spans="1:7" ht="15.75" x14ac:dyDescent="0.2">
      <c r="A32" s="152" t="s">
        <v>146</v>
      </c>
      <c r="B32" s="159">
        <v>4</v>
      </c>
      <c r="C32" s="159">
        <v>11</v>
      </c>
      <c r="D32" s="135">
        <v>-7</v>
      </c>
      <c r="E32" s="136">
        <v>4</v>
      </c>
      <c r="F32" s="159">
        <v>9</v>
      </c>
      <c r="G32" s="135">
        <v>-5</v>
      </c>
    </row>
    <row r="33" spans="1:7" ht="15.75" x14ac:dyDescent="0.2">
      <c r="A33" s="152" t="s">
        <v>356</v>
      </c>
      <c r="B33" s="159">
        <v>4</v>
      </c>
      <c r="C33" s="159">
        <v>0</v>
      </c>
      <c r="D33" s="135">
        <v>4</v>
      </c>
      <c r="E33" s="136">
        <v>4</v>
      </c>
      <c r="F33" s="159">
        <v>0</v>
      </c>
      <c r="G33" s="135">
        <v>4</v>
      </c>
    </row>
    <row r="34" spans="1:7" ht="15.75" x14ac:dyDescent="0.2">
      <c r="A34" s="152" t="s">
        <v>483</v>
      </c>
      <c r="B34" s="159">
        <v>4</v>
      </c>
      <c r="C34" s="159">
        <v>1</v>
      </c>
      <c r="D34" s="135">
        <v>3</v>
      </c>
      <c r="E34" s="136">
        <v>4</v>
      </c>
      <c r="F34" s="159">
        <v>1</v>
      </c>
      <c r="G34" s="135">
        <v>3</v>
      </c>
    </row>
    <row r="35" spans="1:7" ht="15.75" x14ac:dyDescent="0.2">
      <c r="A35" s="152" t="s">
        <v>484</v>
      </c>
      <c r="B35" s="159">
        <v>4</v>
      </c>
      <c r="C35" s="159">
        <v>0</v>
      </c>
      <c r="D35" s="135">
        <v>4</v>
      </c>
      <c r="E35" s="136">
        <v>4</v>
      </c>
      <c r="F35" s="159">
        <v>0</v>
      </c>
      <c r="G35" s="135">
        <v>4</v>
      </c>
    </row>
    <row r="36" spans="1:7" ht="15.75" x14ac:dyDescent="0.2">
      <c r="A36" s="152" t="s">
        <v>485</v>
      </c>
      <c r="B36" s="159">
        <v>4</v>
      </c>
      <c r="C36" s="159">
        <v>0</v>
      </c>
      <c r="D36" s="135">
        <v>4</v>
      </c>
      <c r="E36" s="136">
        <v>2</v>
      </c>
      <c r="F36" s="159">
        <v>0</v>
      </c>
      <c r="G36" s="135">
        <v>2</v>
      </c>
    </row>
    <row r="37" spans="1:7" ht="18" customHeight="1" x14ac:dyDescent="0.2">
      <c r="A37" s="152" t="s">
        <v>451</v>
      </c>
      <c r="B37" s="159">
        <v>4</v>
      </c>
      <c r="C37" s="159">
        <v>6</v>
      </c>
      <c r="D37" s="135">
        <v>-2</v>
      </c>
      <c r="E37" s="136">
        <v>3</v>
      </c>
      <c r="F37" s="159">
        <v>5</v>
      </c>
      <c r="G37" s="135">
        <v>-2</v>
      </c>
    </row>
    <row r="38" spans="1:7" ht="31.5" x14ac:dyDescent="0.2">
      <c r="A38" s="152" t="s">
        <v>486</v>
      </c>
      <c r="B38" s="159">
        <v>3</v>
      </c>
      <c r="C38" s="159">
        <v>1</v>
      </c>
      <c r="D38" s="135">
        <v>2</v>
      </c>
      <c r="E38" s="136">
        <v>0</v>
      </c>
      <c r="F38" s="159">
        <v>0</v>
      </c>
      <c r="G38" s="135">
        <v>0</v>
      </c>
    </row>
    <row r="39" spans="1:7" ht="15.75" x14ac:dyDescent="0.2">
      <c r="A39" s="152" t="s">
        <v>160</v>
      </c>
      <c r="B39" s="159">
        <v>3</v>
      </c>
      <c r="C39" s="159">
        <v>4</v>
      </c>
      <c r="D39" s="135">
        <v>-1</v>
      </c>
      <c r="E39" s="136">
        <v>2</v>
      </c>
      <c r="F39" s="159">
        <v>3</v>
      </c>
      <c r="G39" s="135">
        <v>-1</v>
      </c>
    </row>
    <row r="40" spans="1:7" ht="38.450000000000003" customHeight="1" x14ac:dyDescent="0.2">
      <c r="A40" s="391" t="s">
        <v>50</v>
      </c>
      <c r="B40" s="392"/>
      <c r="C40" s="392"/>
      <c r="D40" s="392"/>
      <c r="E40" s="392"/>
      <c r="F40" s="392"/>
      <c r="G40" s="392"/>
    </row>
    <row r="41" spans="1:7" ht="17.45" customHeight="1" x14ac:dyDescent="0.2">
      <c r="A41" s="153" t="s">
        <v>109</v>
      </c>
      <c r="B41" s="159">
        <v>49</v>
      </c>
      <c r="C41" s="159">
        <v>122</v>
      </c>
      <c r="D41" s="135">
        <v>-73</v>
      </c>
      <c r="E41" s="136">
        <v>21</v>
      </c>
      <c r="F41" s="159">
        <v>98</v>
      </c>
      <c r="G41" s="135">
        <v>-77</v>
      </c>
    </row>
    <row r="42" spans="1:7" ht="17.45" customHeight="1" x14ac:dyDescent="0.2">
      <c r="A42" s="153" t="s">
        <v>116</v>
      </c>
      <c r="B42" s="159">
        <v>9</v>
      </c>
      <c r="C42" s="159">
        <v>47</v>
      </c>
      <c r="D42" s="135">
        <v>-38</v>
      </c>
      <c r="E42" s="136">
        <v>5</v>
      </c>
      <c r="F42" s="159">
        <v>39</v>
      </c>
      <c r="G42" s="135">
        <v>-34</v>
      </c>
    </row>
    <row r="43" spans="1:7" ht="17.45" customHeight="1" x14ac:dyDescent="0.2">
      <c r="A43" s="153" t="s">
        <v>132</v>
      </c>
      <c r="B43" s="159">
        <v>9</v>
      </c>
      <c r="C43" s="159">
        <v>34</v>
      </c>
      <c r="D43" s="135">
        <v>-25</v>
      </c>
      <c r="E43" s="136">
        <v>5</v>
      </c>
      <c r="F43" s="159">
        <v>25</v>
      </c>
      <c r="G43" s="135">
        <v>-20</v>
      </c>
    </row>
    <row r="44" spans="1:7" ht="17.45" customHeight="1" x14ac:dyDescent="0.2">
      <c r="A44" s="153" t="s">
        <v>119</v>
      </c>
      <c r="B44" s="159">
        <v>8</v>
      </c>
      <c r="C44" s="159">
        <v>62</v>
      </c>
      <c r="D44" s="135">
        <v>-54</v>
      </c>
      <c r="E44" s="136">
        <v>6</v>
      </c>
      <c r="F44" s="159">
        <v>51</v>
      </c>
      <c r="G44" s="135">
        <v>-45</v>
      </c>
    </row>
    <row r="45" spans="1:7" ht="33.75" customHeight="1" x14ac:dyDescent="0.2">
      <c r="A45" s="153" t="s">
        <v>420</v>
      </c>
      <c r="B45" s="159">
        <v>7</v>
      </c>
      <c r="C45" s="159">
        <v>3</v>
      </c>
      <c r="D45" s="135">
        <v>4</v>
      </c>
      <c r="E45" s="136">
        <v>3</v>
      </c>
      <c r="F45" s="159">
        <v>2</v>
      </c>
      <c r="G45" s="135">
        <v>1</v>
      </c>
    </row>
    <row r="46" spans="1:7" ht="17.45" customHeight="1" x14ac:dyDescent="0.2">
      <c r="A46" s="153" t="s">
        <v>374</v>
      </c>
      <c r="B46" s="159">
        <v>5</v>
      </c>
      <c r="C46" s="159">
        <v>8</v>
      </c>
      <c r="D46" s="135">
        <v>-3</v>
      </c>
      <c r="E46" s="136">
        <v>3</v>
      </c>
      <c r="F46" s="159">
        <v>5</v>
      </c>
      <c r="G46" s="135">
        <v>-2</v>
      </c>
    </row>
    <row r="47" spans="1:7" ht="19.5" customHeight="1" x14ac:dyDescent="0.2">
      <c r="A47" s="153" t="s">
        <v>164</v>
      </c>
      <c r="B47" s="159">
        <v>5</v>
      </c>
      <c r="C47" s="159">
        <v>6</v>
      </c>
      <c r="D47" s="135">
        <v>-1</v>
      </c>
      <c r="E47" s="136">
        <v>2</v>
      </c>
      <c r="F47" s="159">
        <v>6</v>
      </c>
      <c r="G47" s="135">
        <v>-4</v>
      </c>
    </row>
    <row r="48" spans="1:7" ht="15.75" customHeight="1" x14ac:dyDescent="0.2">
      <c r="A48" s="153" t="s">
        <v>487</v>
      </c>
      <c r="B48" s="159">
        <v>5</v>
      </c>
      <c r="C48" s="159">
        <v>0</v>
      </c>
      <c r="D48" s="135">
        <v>5</v>
      </c>
      <c r="E48" s="136">
        <v>5</v>
      </c>
      <c r="F48" s="159">
        <v>0</v>
      </c>
      <c r="G48" s="135">
        <v>5</v>
      </c>
    </row>
    <row r="49" spans="1:7" ht="20.25" customHeight="1" x14ac:dyDescent="0.2">
      <c r="A49" s="153" t="s">
        <v>162</v>
      </c>
      <c r="B49" s="159">
        <v>4</v>
      </c>
      <c r="C49" s="159">
        <v>5</v>
      </c>
      <c r="D49" s="135">
        <v>-1</v>
      </c>
      <c r="E49" s="136">
        <v>2</v>
      </c>
      <c r="F49" s="159">
        <v>5</v>
      </c>
      <c r="G49" s="135">
        <v>-3</v>
      </c>
    </row>
    <row r="50" spans="1:7" s="195" customFormat="1" ht="18" customHeight="1" x14ac:dyDescent="0.2">
      <c r="A50" s="191" t="s">
        <v>354</v>
      </c>
      <c r="B50" s="192">
        <v>3</v>
      </c>
      <c r="C50" s="192">
        <v>5</v>
      </c>
      <c r="D50" s="135">
        <v>-2</v>
      </c>
      <c r="E50" s="194">
        <v>2</v>
      </c>
      <c r="F50" s="192">
        <v>5</v>
      </c>
      <c r="G50" s="135">
        <v>-3</v>
      </c>
    </row>
    <row r="51" spans="1:7" ht="15.75" customHeight="1" x14ac:dyDescent="0.2">
      <c r="A51" s="153" t="s">
        <v>444</v>
      </c>
      <c r="B51" s="159">
        <v>3</v>
      </c>
      <c r="C51" s="159">
        <v>6</v>
      </c>
      <c r="D51" s="135">
        <v>-3</v>
      </c>
      <c r="E51" s="136">
        <v>0</v>
      </c>
      <c r="F51" s="159">
        <v>6</v>
      </c>
      <c r="G51" s="135">
        <v>-6</v>
      </c>
    </row>
    <row r="52" spans="1:7" ht="20.25" customHeight="1" x14ac:dyDescent="0.2">
      <c r="A52" s="153" t="s">
        <v>422</v>
      </c>
      <c r="B52" s="159">
        <v>2</v>
      </c>
      <c r="C52" s="159">
        <v>1</v>
      </c>
      <c r="D52" s="135">
        <v>1</v>
      </c>
      <c r="E52" s="136">
        <v>2</v>
      </c>
      <c r="F52" s="159">
        <v>0</v>
      </c>
      <c r="G52" s="135">
        <v>2</v>
      </c>
    </row>
    <row r="53" spans="1:7" ht="15" customHeight="1" x14ac:dyDescent="0.2">
      <c r="A53" s="153" t="s">
        <v>488</v>
      </c>
      <c r="B53" s="159">
        <v>2</v>
      </c>
      <c r="C53" s="159">
        <v>0</v>
      </c>
      <c r="D53" s="135">
        <v>2</v>
      </c>
      <c r="E53" s="136">
        <v>2</v>
      </c>
      <c r="F53" s="159">
        <v>0</v>
      </c>
      <c r="G53" s="135">
        <v>2</v>
      </c>
    </row>
    <row r="54" spans="1:7" ht="15" customHeight="1" x14ac:dyDescent="0.2">
      <c r="A54" s="153" t="s">
        <v>461</v>
      </c>
      <c r="B54" s="159">
        <v>2</v>
      </c>
      <c r="C54" s="159">
        <v>14</v>
      </c>
      <c r="D54" s="135">
        <v>-12</v>
      </c>
      <c r="E54" s="136">
        <v>1</v>
      </c>
      <c r="F54" s="159">
        <v>12</v>
      </c>
      <c r="G54" s="135">
        <v>-11</v>
      </c>
    </row>
    <row r="55" spans="1:7" ht="15.75" customHeight="1" x14ac:dyDescent="0.2">
      <c r="A55" s="153" t="s">
        <v>459</v>
      </c>
      <c r="B55" s="159">
        <v>2</v>
      </c>
      <c r="C55" s="159">
        <v>2</v>
      </c>
      <c r="D55" s="135">
        <v>0</v>
      </c>
      <c r="E55" s="136">
        <v>1</v>
      </c>
      <c r="F55" s="159">
        <v>2</v>
      </c>
      <c r="G55" s="135">
        <v>-1</v>
      </c>
    </row>
    <row r="56" spans="1:7" ht="38.450000000000003" customHeight="1" x14ac:dyDescent="0.2">
      <c r="A56" s="391" t="s">
        <v>51</v>
      </c>
      <c r="B56" s="392"/>
      <c r="C56" s="392"/>
      <c r="D56" s="392"/>
      <c r="E56" s="392"/>
      <c r="F56" s="392"/>
      <c r="G56" s="392"/>
    </row>
    <row r="57" spans="1:7" ht="17.45" customHeight="1" x14ac:dyDescent="0.2">
      <c r="A57" s="152" t="s">
        <v>133</v>
      </c>
      <c r="B57" s="159">
        <v>12</v>
      </c>
      <c r="C57" s="159">
        <v>31</v>
      </c>
      <c r="D57" s="135">
        <v>-19</v>
      </c>
      <c r="E57" s="136">
        <v>5</v>
      </c>
      <c r="F57" s="159">
        <v>26</v>
      </c>
      <c r="G57" s="135">
        <v>-21</v>
      </c>
    </row>
    <row r="58" spans="1:7" ht="17.25" customHeight="1" x14ac:dyDescent="0.2">
      <c r="A58" s="152" t="s">
        <v>147</v>
      </c>
      <c r="B58" s="159">
        <v>11</v>
      </c>
      <c r="C58" s="159">
        <v>122</v>
      </c>
      <c r="D58" s="135">
        <v>-111</v>
      </c>
      <c r="E58" s="136">
        <v>8</v>
      </c>
      <c r="F58" s="159">
        <v>105</v>
      </c>
      <c r="G58" s="135">
        <v>-97</v>
      </c>
    </row>
    <row r="59" spans="1:7" ht="21.75" customHeight="1" x14ac:dyDescent="0.2">
      <c r="A59" s="152" t="s">
        <v>197</v>
      </c>
      <c r="B59" s="159">
        <v>9</v>
      </c>
      <c r="C59" s="159">
        <v>32</v>
      </c>
      <c r="D59" s="135">
        <v>-23</v>
      </c>
      <c r="E59" s="136">
        <v>6</v>
      </c>
      <c r="F59" s="159">
        <v>30</v>
      </c>
      <c r="G59" s="135">
        <v>-24</v>
      </c>
    </row>
    <row r="60" spans="1:7" ht="18" customHeight="1" x14ac:dyDescent="0.2">
      <c r="A60" s="152" t="s">
        <v>387</v>
      </c>
      <c r="B60" s="154">
        <v>7</v>
      </c>
      <c r="C60" s="159">
        <v>26</v>
      </c>
      <c r="D60" s="135">
        <v>-19</v>
      </c>
      <c r="E60" s="136">
        <v>2</v>
      </c>
      <c r="F60" s="159">
        <v>25</v>
      </c>
      <c r="G60" s="135">
        <v>-23</v>
      </c>
    </row>
    <row r="61" spans="1:7" ht="17.25" customHeight="1" x14ac:dyDescent="0.2">
      <c r="A61" s="152" t="s">
        <v>125</v>
      </c>
      <c r="B61" s="154">
        <v>5</v>
      </c>
      <c r="C61" s="159">
        <v>39</v>
      </c>
      <c r="D61" s="135">
        <v>-34</v>
      </c>
      <c r="E61" s="136">
        <v>5</v>
      </c>
      <c r="F61" s="159">
        <v>33</v>
      </c>
      <c r="G61" s="135">
        <v>-28</v>
      </c>
    </row>
    <row r="62" spans="1:7" ht="17.45" customHeight="1" x14ac:dyDescent="0.2">
      <c r="A62" s="152" t="s">
        <v>170</v>
      </c>
      <c r="B62" s="159">
        <v>4</v>
      </c>
      <c r="C62" s="159">
        <v>16</v>
      </c>
      <c r="D62" s="135">
        <v>-12</v>
      </c>
      <c r="E62" s="136">
        <v>0</v>
      </c>
      <c r="F62" s="159">
        <v>13</v>
      </c>
      <c r="G62" s="135">
        <v>-13</v>
      </c>
    </row>
    <row r="63" spans="1:7" ht="33" customHeight="1" x14ac:dyDescent="0.2">
      <c r="A63" s="152" t="s">
        <v>171</v>
      </c>
      <c r="B63" s="159">
        <v>4</v>
      </c>
      <c r="C63" s="159">
        <v>9</v>
      </c>
      <c r="D63" s="135">
        <v>-5</v>
      </c>
      <c r="E63" s="136">
        <v>2</v>
      </c>
      <c r="F63" s="159">
        <v>8</v>
      </c>
      <c r="G63" s="135">
        <v>-6</v>
      </c>
    </row>
    <row r="64" spans="1:7" ht="25.5" customHeight="1" x14ac:dyDescent="0.2">
      <c r="A64" s="152" t="s">
        <v>169</v>
      </c>
      <c r="B64" s="159">
        <v>3</v>
      </c>
      <c r="C64" s="159">
        <v>18</v>
      </c>
      <c r="D64" s="135">
        <v>-15</v>
      </c>
      <c r="E64" s="136">
        <v>2</v>
      </c>
      <c r="F64" s="159">
        <v>15</v>
      </c>
      <c r="G64" s="135">
        <v>-13</v>
      </c>
    </row>
    <row r="65" spans="1:7" ht="21" customHeight="1" x14ac:dyDescent="0.2">
      <c r="A65" s="152" t="s">
        <v>168</v>
      </c>
      <c r="B65" s="159">
        <v>2</v>
      </c>
      <c r="C65" s="159">
        <v>17</v>
      </c>
      <c r="D65" s="135">
        <v>-15</v>
      </c>
      <c r="E65" s="136">
        <v>1</v>
      </c>
      <c r="F65" s="159">
        <v>15</v>
      </c>
      <c r="G65" s="135">
        <v>-14</v>
      </c>
    </row>
    <row r="66" spans="1:7" ht="21" customHeight="1" x14ac:dyDescent="0.2">
      <c r="A66" s="152" t="s">
        <v>370</v>
      </c>
      <c r="B66" s="159">
        <v>2</v>
      </c>
      <c r="C66" s="159">
        <v>5</v>
      </c>
      <c r="D66" s="135">
        <v>-3</v>
      </c>
      <c r="E66" s="136">
        <v>1</v>
      </c>
      <c r="F66" s="159">
        <v>4</v>
      </c>
      <c r="G66" s="135">
        <v>-3</v>
      </c>
    </row>
    <row r="67" spans="1:7" ht="39" customHeight="1" x14ac:dyDescent="0.2">
      <c r="A67" s="152" t="s">
        <v>489</v>
      </c>
      <c r="B67" s="159">
        <v>1</v>
      </c>
      <c r="C67" s="159">
        <v>0</v>
      </c>
      <c r="D67" s="135">
        <v>1</v>
      </c>
      <c r="E67" s="136">
        <v>0</v>
      </c>
      <c r="F67" s="159">
        <v>0</v>
      </c>
      <c r="G67" s="135">
        <v>0</v>
      </c>
    </row>
    <row r="68" spans="1:7" ht="16.5" customHeight="1" x14ac:dyDescent="0.2">
      <c r="A68" s="152" t="s">
        <v>490</v>
      </c>
      <c r="B68" s="159">
        <v>1</v>
      </c>
      <c r="C68" s="159">
        <v>2</v>
      </c>
      <c r="D68" s="135">
        <v>-1</v>
      </c>
      <c r="E68" s="136">
        <v>0</v>
      </c>
      <c r="F68" s="159">
        <v>1</v>
      </c>
      <c r="G68" s="135">
        <v>-1</v>
      </c>
    </row>
    <row r="69" spans="1:7" ht="15.75" x14ac:dyDescent="0.2">
      <c r="A69" s="152" t="s">
        <v>491</v>
      </c>
      <c r="B69" s="159">
        <v>1</v>
      </c>
      <c r="C69" s="159">
        <v>7</v>
      </c>
      <c r="D69" s="135">
        <v>-6</v>
      </c>
      <c r="E69" s="136">
        <v>1</v>
      </c>
      <c r="F69" s="159">
        <v>5</v>
      </c>
      <c r="G69" s="135">
        <v>-4</v>
      </c>
    </row>
    <row r="70" spans="1:7" ht="33.75" customHeight="1" x14ac:dyDescent="0.2">
      <c r="A70" s="152" t="s">
        <v>411</v>
      </c>
      <c r="B70" s="159">
        <v>1</v>
      </c>
      <c r="C70" s="159">
        <v>2</v>
      </c>
      <c r="D70" s="135">
        <v>-1</v>
      </c>
      <c r="E70" s="136">
        <v>1</v>
      </c>
      <c r="F70" s="159">
        <v>2</v>
      </c>
      <c r="G70" s="135">
        <v>-1</v>
      </c>
    </row>
    <row r="71" spans="1:7" ht="31.5" x14ac:dyDescent="0.2">
      <c r="A71" s="152" t="s">
        <v>492</v>
      </c>
      <c r="B71" s="159">
        <v>1</v>
      </c>
      <c r="C71" s="159">
        <v>1</v>
      </c>
      <c r="D71" s="135">
        <v>0</v>
      </c>
      <c r="E71" s="136">
        <v>0</v>
      </c>
      <c r="F71" s="159">
        <v>1</v>
      </c>
      <c r="G71" s="135">
        <v>-1</v>
      </c>
    </row>
    <row r="72" spans="1:7" ht="38.450000000000003" customHeight="1" x14ac:dyDescent="0.2">
      <c r="A72" s="391" t="s">
        <v>52</v>
      </c>
      <c r="B72" s="392"/>
      <c r="C72" s="392"/>
      <c r="D72" s="392"/>
      <c r="E72" s="392"/>
      <c r="F72" s="392"/>
      <c r="G72" s="392"/>
    </row>
    <row r="73" spans="1:7" ht="15.75" x14ac:dyDescent="0.2">
      <c r="A73" s="152" t="s">
        <v>104</v>
      </c>
      <c r="B73" s="159">
        <v>77</v>
      </c>
      <c r="C73" s="159">
        <v>328</v>
      </c>
      <c r="D73" s="135">
        <v>-251</v>
      </c>
      <c r="E73" s="136">
        <v>40</v>
      </c>
      <c r="F73" s="159">
        <v>284</v>
      </c>
      <c r="G73" s="135">
        <v>-244</v>
      </c>
    </row>
    <row r="74" spans="1:7" ht="15.75" x14ac:dyDescent="0.2">
      <c r="A74" s="152" t="s">
        <v>106</v>
      </c>
      <c r="B74" s="159">
        <v>37</v>
      </c>
      <c r="C74" s="159">
        <v>134</v>
      </c>
      <c r="D74" s="135">
        <v>-97</v>
      </c>
      <c r="E74" s="136">
        <v>23</v>
      </c>
      <c r="F74" s="159">
        <v>122</v>
      </c>
      <c r="G74" s="135">
        <v>-99</v>
      </c>
    </row>
    <row r="75" spans="1:7" ht="15.75" x14ac:dyDescent="0.2">
      <c r="A75" s="152" t="s">
        <v>112</v>
      </c>
      <c r="B75" s="159">
        <v>21</v>
      </c>
      <c r="C75" s="159">
        <v>81</v>
      </c>
      <c r="D75" s="135">
        <v>-60</v>
      </c>
      <c r="E75" s="136">
        <v>6</v>
      </c>
      <c r="F75" s="159">
        <v>70</v>
      </c>
      <c r="G75" s="135">
        <v>-64</v>
      </c>
    </row>
    <row r="76" spans="1:7" ht="15.75" customHeight="1" x14ac:dyDescent="0.2">
      <c r="A76" s="152" t="s">
        <v>172</v>
      </c>
      <c r="B76" s="159">
        <v>19</v>
      </c>
      <c r="C76" s="159">
        <v>53</v>
      </c>
      <c r="D76" s="135">
        <v>-34</v>
      </c>
      <c r="E76" s="136">
        <v>8</v>
      </c>
      <c r="F76" s="159">
        <v>48</v>
      </c>
      <c r="G76" s="135">
        <v>-40</v>
      </c>
    </row>
    <row r="77" spans="1:7" ht="15.75" customHeight="1" x14ac:dyDescent="0.2">
      <c r="A77" s="152" t="s">
        <v>111</v>
      </c>
      <c r="B77" s="159">
        <v>17</v>
      </c>
      <c r="C77" s="159">
        <v>102</v>
      </c>
      <c r="D77" s="135">
        <v>-85</v>
      </c>
      <c r="E77" s="136">
        <v>9</v>
      </c>
      <c r="F77" s="159">
        <v>88</v>
      </c>
      <c r="G77" s="135">
        <v>-79</v>
      </c>
    </row>
    <row r="78" spans="1:7" ht="38.25" customHeight="1" x14ac:dyDescent="0.2">
      <c r="A78" s="152" t="s">
        <v>377</v>
      </c>
      <c r="B78" s="159">
        <v>16</v>
      </c>
      <c r="C78" s="159">
        <v>79</v>
      </c>
      <c r="D78" s="135">
        <v>-63</v>
      </c>
      <c r="E78" s="136">
        <v>4</v>
      </c>
      <c r="F78" s="159">
        <v>70</v>
      </c>
      <c r="G78" s="135">
        <v>-66</v>
      </c>
    </row>
    <row r="79" spans="1:7" ht="19.5" customHeight="1" x14ac:dyDescent="0.2">
      <c r="A79" s="152" t="s">
        <v>110</v>
      </c>
      <c r="B79" s="159">
        <v>14</v>
      </c>
      <c r="C79" s="159">
        <v>92</v>
      </c>
      <c r="D79" s="135">
        <v>-78</v>
      </c>
      <c r="E79" s="136">
        <v>9</v>
      </c>
      <c r="F79" s="159">
        <v>71</v>
      </c>
      <c r="G79" s="135">
        <v>-62</v>
      </c>
    </row>
    <row r="80" spans="1:7" ht="19.5" customHeight="1" x14ac:dyDescent="0.2">
      <c r="A80" s="152" t="s">
        <v>129</v>
      </c>
      <c r="B80" s="159">
        <v>8</v>
      </c>
      <c r="C80" s="159">
        <v>17</v>
      </c>
      <c r="D80" s="135">
        <v>-9</v>
      </c>
      <c r="E80" s="136">
        <v>6</v>
      </c>
      <c r="F80" s="159">
        <v>15</v>
      </c>
      <c r="G80" s="135">
        <v>-9</v>
      </c>
    </row>
    <row r="81" spans="1:7" ht="16.5" customHeight="1" x14ac:dyDescent="0.2">
      <c r="A81" s="152" t="s">
        <v>388</v>
      </c>
      <c r="B81" s="159">
        <v>6</v>
      </c>
      <c r="C81" s="159">
        <v>6</v>
      </c>
      <c r="D81" s="135">
        <v>0</v>
      </c>
      <c r="E81" s="136">
        <v>5</v>
      </c>
      <c r="F81" s="159">
        <v>4</v>
      </c>
      <c r="G81" s="135">
        <v>1</v>
      </c>
    </row>
    <row r="82" spans="1:7" ht="20.25" customHeight="1" x14ac:dyDescent="0.2">
      <c r="A82" s="152" t="s">
        <v>131</v>
      </c>
      <c r="B82" s="159">
        <v>6</v>
      </c>
      <c r="C82" s="159">
        <v>35</v>
      </c>
      <c r="D82" s="135">
        <v>-29</v>
      </c>
      <c r="E82" s="136">
        <v>3</v>
      </c>
      <c r="F82" s="159">
        <v>31</v>
      </c>
      <c r="G82" s="135">
        <v>-28</v>
      </c>
    </row>
    <row r="83" spans="1:7" ht="23.25" customHeight="1" x14ac:dyDescent="0.2">
      <c r="A83" s="152" t="s">
        <v>138</v>
      </c>
      <c r="B83" s="159">
        <v>4</v>
      </c>
      <c r="C83" s="159">
        <v>8</v>
      </c>
      <c r="D83" s="135">
        <v>-4</v>
      </c>
      <c r="E83" s="136">
        <v>2</v>
      </c>
      <c r="F83" s="159">
        <v>8</v>
      </c>
      <c r="G83" s="135">
        <v>-6</v>
      </c>
    </row>
    <row r="84" spans="1:7" ht="36.75" customHeight="1" x14ac:dyDescent="0.2">
      <c r="A84" s="152" t="s">
        <v>389</v>
      </c>
      <c r="B84" s="159">
        <v>2</v>
      </c>
      <c r="C84" s="159">
        <v>4</v>
      </c>
      <c r="D84" s="135">
        <v>-2</v>
      </c>
      <c r="E84" s="136">
        <v>1</v>
      </c>
      <c r="F84" s="159">
        <v>4</v>
      </c>
      <c r="G84" s="135">
        <v>-3</v>
      </c>
    </row>
    <row r="85" spans="1:7" ht="30.75" customHeight="1" x14ac:dyDescent="0.2">
      <c r="A85" s="152" t="s">
        <v>173</v>
      </c>
      <c r="B85" s="159">
        <v>2</v>
      </c>
      <c r="C85" s="159">
        <v>18</v>
      </c>
      <c r="D85" s="135">
        <v>-16</v>
      </c>
      <c r="E85" s="136">
        <v>2</v>
      </c>
      <c r="F85" s="159">
        <v>16</v>
      </c>
      <c r="G85" s="135">
        <v>-14</v>
      </c>
    </row>
    <row r="86" spans="1:7" ht="33.75" customHeight="1" x14ac:dyDescent="0.2">
      <c r="A86" s="152" t="s">
        <v>493</v>
      </c>
      <c r="B86" s="159">
        <v>1</v>
      </c>
      <c r="C86" s="159">
        <v>3</v>
      </c>
      <c r="D86" s="135">
        <v>-2</v>
      </c>
      <c r="E86" s="136">
        <v>0</v>
      </c>
      <c r="F86" s="159">
        <v>3</v>
      </c>
      <c r="G86" s="135">
        <v>-3</v>
      </c>
    </row>
    <row r="87" spans="1:7" ht="47.25" customHeight="1" x14ac:dyDescent="0.2">
      <c r="A87" s="152" t="s">
        <v>363</v>
      </c>
      <c r="B87" s="159">
        <v>1</v>
      </c>
      <c r="C87" s="159">
        <v>31</v>
      </c>
      <c r="D87" s="135">
        <v>-30</v>
      </c>
      <c r="E87" s="136">
        <v>0</v>
      </c>
      <c r="F87" s="159">
        <v>28</v>
      </c>
      <c r="G87" s="135">
        <v>-28</v>
      </c>
    </row>
    <row r="88" spans="1:7" ht="38.450000000000003" customHeight="1" x14ac:dyDescent="0.2">
      <c r="A88" s="391" t="s">
        <v>175</v>
      </c>
      <c r="B88" s="392"/>
      <c r="C88" s="392"/>
      <c r="D88" s="392"/>
      <c r="E88" s="392"/>
      <c r="F88" s="392"/>
      <c r="G88" s="392"/>
    </row>
    <row r="89" spans="1:7" ht="22.5" customHeight="1" x14ac:dyDescent="0.2">
      <c r="A89" s="152" t="s">
        <v>248</v>
      </c>
      <c r="B89" s="159">
        <v>13</v>
      </c>
      <c r="C89" s="159">
        <v>4</v>
      </c>
      <c r="D89" s="135">
        <v>9</v>
      </c>
      <c r="E89" s="136">
        <v>0</v>
      </c>
      <c r="F89" s="159">
        <v>3</v>
      </c>
      <c r="G89" s="135">
        <v>-3</v>
      </c>
    </row>
    <row r="90" spans="1:7" ht="20.25" customHeight="1" x14ac:dyDescent="0.2">
      <c r="A90" s="152" t="s">
        <v>183</v>
      </c>
      <c r="B90" s="159">
        <v>9</v>
      </c>
      <c r="C90" s="159">
        <v>29</v>
      </c>
      <c r="D90" s="135">
        <v>-20</v>
      </c>
      <c r="E90" s="136">
        <v>5</v>
      </c>
      <c r="F90" s="159">
        <v>27</v>
      </c>
      <c r="G90" s="135">
        <v>-22</v>
      </c>
    </row>
    <row r="91" spans="1:7" ht="27" customHeight="1" x14ac:dyDescent="0.2">
      <c r="A91" s="152" t="s">
        <v>181</v>
      </c>
      <c r="B91" s="159">
        <v>6</v>
      </c>
      <c r="C91" s="159">
        <v>36</v>
      </c>
      <c r="D91" s="135">
        <v>-30</v>
      </c>
      <c r="E91" s="136">
        <v>1</v>
      </c>
      <c r="F91" s="159">
        <v>30</v>
      </c>
      <c r="G91" s="135">
        <v>-29</v>
      </c>
    </row>
    <row r="92" spans="1:7" ht="23.25" customHeight="1" x14ac:dyDescent="0.2">
      <c r="A92" s="152" t="s">
        <v>184</v>
      </c>
      <c r="B92" s="159">
        <v>4</v>
      </c>
      <c r="C92" s="159">
        <v>57</v>
      </c>
      <c r="D92" s="135">
        <v>-53</v>
      </c>
      <c r="E92" s="136">
        <v>1</v>
      </c>
      <c r="F92" s="159">
        <v>52</v>
      </c>
      <c r="G92" s="135">
        <v>-51</v>
      </c>
    </row>
    <row r="93" spans="1:7" ht="18" customHeight="1" x14ac:dyDescent="0.2">
      <c r="A93" s="152" t="s">
        <v>180</v>
      </c>
      <c r="B93" s="159">
        <v>4</v>
      </c>
      <c r="C93" s="159">
        <v>15</v>
      </c>
      <c r="D93" s="135">
        <v>-11</v>
      </c>
      <c r="E93" s="136">
        <v>4</v>
      </c>
      <c r="F93" s="159">
        <v>13</v>
      </c>
      <c r="G93" s="135">
        <v>-9</v>
      </c>
    </row>
    <row r="94" spans="1:7" ht="18" customHeight="1" x14ac:dyDescent="0.2">
      <c r="A94" s="152" t="s">
        <v>179</v>
      </c>
      <c r="B94" s="159">
        <v>2</v>
      </c>
      <c r="C94" s="159">
        <v>4</v>
      </c>
      <c r="D94" s="135">
        <v>-2</v>
      </c>
      <c r="E94" s="136">
        <v>1</v>
      </c>
      <c r="F94" s="159">
        <v>4</v>
      </c>
      <c r="G94" s="135">
        <v>-3</v>
      </c>
    </row>
    <row r="95" spans="1:7" ht="20.25" customHeight="1" x14ac:dyDescent="0.2">
      <c r="A95" s="152" t="s">
        <v>494</v>
      </c>
      <c r="B95" s="159">
        <v>2</v>
      </c>
      <c r="C95" s="159">
        <v>2</v>
      </c>
      <c r="D95" s="135">
        <v>0</v>
      </c>
      <c r="E95" s="136">
        <v>0</v>
      </c>
      <c r="F95" s="159">
        <v>1</v>
      </c>
      <c r="G95" s="135">
        <v>-1</v>
      </c>
    </row>
    <row r="96" spans="1:7" ht="29.25" customHeight="1" x14ac:dyDescent="0.2">
      <c r="A96" s="152" t="s">
        <v>121</v>
      </c>
      <c r="B96" s="159">
        <v>2</v>
      </c>
      <c r="C96" s="159">
        <v>17</v>
      </c>
      <c r="D96" s="135">
        <v>-15</v>
      </c>
      <c r="E96" s="136">
        <v>2</v>
      </c>
      <c r="F96" s="159">
        <v>17</v>
      </c>
      <c r="G96" s="135">
        <v>-15</v>
      </c>
    </row>
    <row r="97" spans="1:7" ht="15" customHeight="1" x14ac:dyDescent="0.2">
      <c r="A97" s="152" t="s">
        <v>413</v>
      </c>
      <c r="B97" s="159">
        <v>1</v>
      </c>
      <c r="C97" s="159">
        <v>4</v>
      </c>
      <c r="D97" s="135">
        <v>-3</v>
      </c>
      <c r="E97" s="136">
        <v>0</v>
      </c>
      <c r="F97" s="159">
        <v>4</v>
      </c>
      <c r="G97" s="135">
        <v>-4</v>
      </c>
    </row>
    <row r="98" spans="1:7" ht="31.5" customHeight="1" x14ac:dyDescent="0.2">
      <c r="A98" s="152" t="s">
        <v>325</v>
      </c>
      <c r="B98" s="159">
        <v>1</v>
      </c>
      <c r="C98" s="159">
        <v>4</v>
      </c>
      <c r="D98" s="135">
        <v>-3</v>
      </c>
      <c r="E98" s="136">
        <v>0</v>
      </c>
      <c r="F98" s="159">
        <v>3</v>
      </c>
      <c r="G98" s="135">
        <v>-3</v>
      </c>
    </row>
    <row r="99" spans="1:7" ht="34.5" customHeight="1" x14ac:dyDescent="0.2">
      <c r="A99" s="152" t="s">
        <v>445</v>
      </c>
      <c r="B99" s="159">
        <v>1</v>
      </c>
      <c r="C99" s="159">
        <v>20</v>
      </c>
      <c r="D99" s="135">
        <v>-19</v>
      </c>
      <c r="E99" s="136">
        <v>1</v>
      </c>
      <c r="F99" s="159">
        <v>20</v>
      </c>
      <c r="G99" s="135">
        <v>-19</v>
      </c>
    </row>
    <row r="100" spans="1:7" ht="15" customHeight="1" x14ac:dyDescent="0.2">
      <c r="A100" s="152" t="s">
        <v>495</v>
      </c>
      <c r="B100" s="159">
        <v>1</v>
      </c>
      <c r="C100" s="159">
        <v>0</v>
      </c>
      <c r="D100" s="135">
        <v>1</v>
      </c>
      <c r="E100" s="136">
        <v>0</v>
      </c>
      <c r="F100" s="159">
        <v>0</v>
      </c>
      <c r="G100" s="135">
        <v>0</v>
      </c>
    </row>
    <row r="101" spans="1:7" ht="38.450000000000003" customHeight="1" x14ac:dyDescent="0.2">
      <c r="A101" s="391" t="s">
        <v>54</v>
      </c>
      <c r="B101" s="392"/>
      <c r="C101" s="392"/>
      <c r="D101" s="392"/>
      <c r="E101" s="392"/>
      <c r="F101" s="392"/>
      <c r="G101" s="392"/>
    </row>
    <row r="102" spans="1:7" ht="22.5" customHeight="1" x14ac:dyDescent="0.2">
      <c r="A102" s="152" t="s">
        <v>113</v>
      </c>
      <c r="B102" s="159">
        <v>36</v>
      </c>
      <c r="C102" s="159">
        <v>52</v>
      </c>
      <c r="D102" s="135">
        <v>-16</v>
      </c>
      <c r="E102" s="136">
        <v>29</v>
      </c>
      <c r="F102" s="159">
        <v>37</v>
      </c>
      <c r="G102" s="135">
        <v>-8</v>
      </c>
    </row>
    <row r="103" spans="1:7" ht="55.5" customHeight="1" x14ac:dyDescent="0.2">
      <c r="A103" s="152" t="s">
        <v>124</v>
      </c>
      <c r="B103" s="159">
        <v>31</v>
      </c>
      <c r="C103" s="159">
        <v>10</v>
      </c>
      <c r="D103" s="135">
        <v>21</v>
      </c>
      <c r="E103" s="136">
        <v>21</v>
      </c>
      <c r="F103" s="159">
        <v>8</v>
      </c>
      <c r="G103" s="135">
        <v>13</v>
      </c>
    </row>
    <row r="104" spans="1:7" ht="34.5" customHeight="1" x14ac:dyDescent="0.2">
      <c r="A104" s="151" t="s">
        <v>185</v>
      </c>
      <c r="B104" s="159">
        <v>18</v>
      </c>
      <c r="C104" s="159">
        <v>18</v>
      </c>
      <c r="D104" s="135">
        <v>0</v>
      </c>
      <c r="E104" s="136">
        <v>7</v>
      </c>
      <c r="F104" s="159">
        <v>18</v>
      </c>
      <c r="G104" s="135">
        <v>-11</v>
      </c>
    </row>
    <row r="105" spans="1:7" ht="19.5" customHeight="1" x14ac:dyDescent="0.2">
      <c r="A105" s="152" t="s">
        <v>144</v>
      </c>
      <c r="B105" s="159">
        <v>13</v>
      </c>
      <c r="C105" s="159">
        <v>24</v>
      </c>
      <c r="D105" s="135">
        <v>-11</v>
      </c>
      <c r="E105" s="136">
        <v>10</v>
      </c>
      <c r="F105" s="159">
        <v>21</v>
      </c>
      <c r="G105" s="135">
        <v>-11</v>
      </c>
    </row>
    <row r="106" spans="1:7" ht="51.75" customHeight="1" x14ac:dyDescent="0.2">
      <c r="A106" s="152" t="s">
        <v>139</v>
      </c>
      <c r="B106" s="159">
        <v>11</v>
      </c>
      <c r="C106" s="159">
        <v>15</v>
      </c>
      <c r="D106" s="135">
        <v>-4</v>
      </c>
      <c r="E106" s="136">
        <v>8</v>
      </c>
      <c r="F106" s="159">
        <v>11</v>
      </c>
      <c r="G106" s="135">
        <v>-3</v>
      </c>
    </row>
    <row r="107" spans="1:7" ht="15.75" customHeight="1" x14ac:dyDescent="0.2">
      <c r="A107" s="152" t="s">
        <v>405</v>
      </c>
      <c r="B107" s="159">
        <v>10</v>
      </c>
      <c r="C107" s="159">
        <v>6</v>
      </c>
      <c r="D107" s="135">
        <v>4</v>
      </c>
      <c r="E107" s="136">
        <v>6</v>
      </c>
      <c r="F107" s="159">
        <v>6</v>
      </c>
      <c r="G107" s="135">
        <v>0</v>
      </c>
    </row>
    <row r="108" spans="1:7" ht="18.75" customHeight="1" x14ac:dyDescent="0.2">
      <c r="A108" s="152" t="s">
        <v>117</v>
      </c>
      <c r="B108" s="159">
        <v>9</v>
      </c>
      <c r="C108" s="159">
        <v>18</v>
      </c>
      <c r="D108" s="135">
        <v>-9</v>
      </c>
      <c r="E108" s="136">
        <v>6</v>
      </c>
      <c r="F108" s="159">
        <v>16</v>
      </c>
      <c r="G108" s="135">
        <v>-10</v>
      </c>
    </row>
    <row r="109" spans="1:7" ht="16.5" customHeight="1" x14ac:dyDescent="0.2">
      <c r="A109" s="152" t="s">
        <v>203</v>
      </c>
      <c r="B109" s="159">
        <v>9</v>
      </c>
      <c r="C109" s="159">
        <v>30</v>
      </c>
      <c r="D109" s="135">
        <v>-21</v>
      </c>
      <c r="E109" s="136">
        <v>7</v>
      </c>
      <c r="F109" s="159">
        <v>27</v>
      </c>
      <c r="G109" s="135">
        <v>-20</v>
      </c>
    </row>
    <row r="110" spans="1:7" ht="19.5" customHeight="1" x14ac:dyDescent="0.2">
      <c r="A110" s="152" t="s">
        <v>496</v>
      </c>
      <c r="B110" s="159">
        <v>6</v>
      </c>
      <c r="C110" s="159">
        <v>1</v>
      </c>
      <c r="D110" s="135">
        <v>5</v>
      </c>
      <c r="E110" s="136">
        <v>6</v>
      </c>
      <c r="F110" s="159">
        <v>1</v>
      </c>
      <c r="G110" s="135">
        <v>5</v>
      </c>
    </row>
    <row r="111" spans="1:7" ht="23.25" customHeight="1" x14ac:dyDescent="0.2">
      <c r="A111" s="152" t="s">
        <v>497</v>
      </c>
      <c r="B111" s="159">
        <v>6</v>
      </c>
      <c r="C111" s="159">
        <v>2</v>
      </c>
      <c r="D111" s="135">
        <v>4</v>
      </c>
      <c r="E111" s="136">
        <v>6</v>
      </c>
      <c r="F111" s="159">
        <v>2</v>
      </c>
      <c r="G111" s="135">
        <v>4</v>
      </c>
    </row>
    <row r="112" spans="1:7" ht="15.75" x14ac:dyDescent="0.2">
      <c r="A112" s="152" t="s">
        <v>319</v>
      </c>
      <c r="B112" s="159">
        <v>5</v>
      </c>
      <c r="C112" s="159">
        <v>4</v>
      </c>
      <c r="D112" s="135">
        <v>1</v>
      </c>
      <c r="E112" s="136">
        <v>5</v>
      </c>
      <c r="F112" s="159">
        <v>4</v>
      </c>
      <c r="G112" s="135">
        <v>1</v>
      </c>
    </row>
    <row r="113" spans="1:7" ht="16.5" customHeight="1" x14ac:dyDescent="0.2">
      <c r="A113" s="152" t="s">
        <v>136</v>
      </c>
      <c r="B113" s="159">
        <v>5</v>
      </c>
      <c r="C113" s="159">
        <v>10</v>
      </c>
      <c r="D113" s="135">
        <v>-5</v>
      </c>
      <c r="E113" s="136">
        <v>5</v>
      </c>
      <c r="F113" s="159">
        <v>9</v>
      </c>
      <c r="G113" s="135">
        <v>-4</v>
      </c>
    </row>
    <row r="114" spans="1:7" ht="21.75" customHeight="1" x14ac:dyDescent="0.2">
      <c r="A114" s="152" t="s">
        <v>187</v>
      </c>
      <c r="B114" s="159">
        <v>5</v>
      </c>
      <c r="C114" s="159">
        <v>8</v>
      </c>
      <c r="D114" s="135">
        <v>-3</v>
      </c>
      <c r="E114" s="136">
        <v>4</v>
      </c>
      <c r="F114" s="159">
        <v>7</v>
      </c>
      <c r="G114" s="135">
        <v>-3</v>
      </c>
    </row>
    <row r="115" spans="1:7" ht="36.75" customHeight="1" x14ac:dyDescent="0.2">
      <c r="A115" s="152" t="s">
        <v>498</v>
      </c>
      <c r="B115" s="159">
        <v>5</v>
      </c>
      <c r="C115" s="159">
        <v>0</v>
      </c>
      <c r="D115" s="135">
        <v>5</v>
      </c>
      <c r="E115" s="136">
        <v>2</v>
      </c>
      <c r="F115" s="159">
        <v>0</v>
      </c>
      <c r="G115" s="135">
        <v>2</v>
      </c>
    </row>
    <row r="116" spans="1:7" ht="21.75" customHeight="1" x14ac:dyDescent="0.2">
      <c r="A116" s="152" t="s">
        <v>371</v>
      </c>
      <c r="B116" s="159">
        <v>4</v>
      </c>
      <c r="C116" s="159">
        <v>7</v>
      </c>
      <c r="D116" s="135">
        <v>-3</v>
      </c>
      <c r="E116" s="136">
        <v>2</v>
      </c>
      <c r="F116" s="159">
        <v>6</v>
      </c>
      <c r="G116" s="135">
        <v>-4</v>
      </c>
    </row>
    <row r="117" spans="1:7" ht="38.450000000000003" customHeight="1" x14ac:dyDescent="0.2">
      <c r="A117" s="391" t="s">
        <v>188</v>
      </c>
      <c r="B117" s="392"/>
      <c r="C117" s="392"/>
      <c r="D117" s="392"/>
      <c r="E117" s="392"/>
      <c r="F117" s="392"/>
      <c r="G117" s="392"/>
    </row>
    <row r="118" spans="1:7" ht="15.75" x14ac:dyDescent="0.2">
      <c r="A118" s="152" t="s">
        <v>102</v>
      </c>
      <c r="B118" s="159">
        <v>76</v>
      </c>
      <c r="C118" s="159">
        <v>70</v>
      </c>
      <c r="D118" s="135">
        <v>6</v>
      </c>
      <c r="E118" s="136">
        <v>44</v>
      </c>
      <c r="F118" s="159">
        <v>55</v>
      </c>
      <c r="G118" s="135">
        <v>-11</v>
      </c>
    </row>
    <row r="119" spans="1:7" ht="47.25" x14ac:dyDescent="0.2">
      <c r="A119" s="152" t="s">
        <v>200</v>
      </c>
      <c r="B119" s="159">
        <v>14</v>
      </c>
      <c r="C119" s="159">
        <v>31</v>
      </c>
      <c r="D119" s="135">
        <v>-17</v>
      </c>
      <c r="E119" s="136">
        <v>9</v>
      </c>
      <c r="F119" s="159">
        <v>24</v>
      </c>
      <c r="G119" s="135">
        <v>-15</v>
      </c>
    </row>
    <row r="120" spans="1:7" ht="15.75" x14ac:dyDescent="0.2">
      <c r="A120" s="152" t="s">
        <v>108</v>
      </c>
      <c r="B120" s="159">
        <v>11</v>
      </c>
      <c r="C120" s="159">
        <v>34</v>
      </c>
      <c r="D120" s="135">
        <v>-23</v>
      </c>
      <c r="E120" s="136">
        <v>2</v>
      </c>
      <c r="F120" s="159">
        <v>27</v>
      </c>
      <c r="G120" s="135">
        <v>-25</v>
      </c>
    </row>
    <row r="121" spans="1:7" ht="15.75" x14ac:dyDescent="0.2">
      <c r="A121" s="152" t="s">
        <v>189</v>
      </c>
      <c r="B121" s="159">
        <v>10</v>
      </c>
      <c r="C121" s="159">
        <v>6</v>
      </c>
      <c r="D121" s="135">
        <v>4</v>
      </c>
      <c r="E121" s="136">
        <v>4</v>
      </c>
      <c r="F121" s="159">
        <v>4</v>
      </c>
      <c r="G121" s="135">
        <v>0</v>
      </c>
    </row>
    <row r="122" spans="1:7" ht="15.75" x14ac:dyDescent="0.2">
      <c r="A122" s="152" t="s">
        <v>114</v>
      </c>
      <c r="B122" s="159">
        <v>8</v>
      </c>
      <c r="C122" s="159">
        <v>13</v>
      </c>
      <c r="D122" s="135">
        <v>-5</v>
      </c>
      <c r="E122" s="136">
        <v>5</v>
      </c>
      <c r="F122" s="159">
        <v>7</v>
      </c>
      <c r="G122" s="135">
        <v>-2</v>
      </c>
    </row>
    <row r="123" spans="1:7" ht="19.5" customHeight="1" x14ac:dyDescent="0.2">
      <c r="A123" s="152" t="s">
        <v>190</v>
      </c>
      <c r="B123" s="159">
        <v>8</v>
      </c>
      <c r="C123" s="159">
        <v>3</v>
      </c>
      <c r="D123" s="135">
        <v>5</v>
      </c>
      <c r="E123" s="136">
        <v>6</v>
      </c>
      <c r="F123" s="159">
        <v>3</v>
      </c>
      <c r="G123" s="135">
        <v>3</v>
      </c>
    </row>
    <row r="124" spans="1:7" ht="15.75" x14ac:dyDescent="0.2">
      <c r="A124" s="152" t="s">
        <v>105</v>
      </c>
      <c r="B124" s="159">
        <v>6</v>
      </c>
      <c r="C124" s="159">
        <v>5</v>
      </c>
      <c r="D124" s="135">
        <v>1</v>
      </c>
      <c r="E124" s="136">
        <v>4</v>
      </c>
      <c r="F124" s="159">
        <v>5</v>
      </c>
      <c r="G124" s="135">
        <v>-1</v>
      </c>
    </row>
    <row r="125" spans="1:7" ht="15.75" x14ac:dyDescent="0.2">
      <c r="A125" s="152" t="s">
        <v>391</v>
      </c>
      <c r="B125" s="159">
        <v>6</v>
      </c>
      <c r="C125" s="159">
        <v>3</v>
      </c>
      <c r="D125" s="135">
        <v>3</v>
      </c>
      <c r="E125" s="136">
        <v>0</v>
      </c>
      <c r="F125" s="159">
        <v>3</v>
      </c>
      <c r="G125" s="135">
        <v>-3</v>
      </c>
    </row>
    <row r="126" spans="1:7" ht="17.25" customHeight="1" x14ac:dyDescent="0.2">
      <c r="A126" s="152" t="s">
        <v>499</v>
      </c>
      <c r="B126" s="159">
        <v>4</v>
      </c>
      <c r="C126" s="159">
        <v>1</v>
      </c>
      <c r="D126" s="135">
        <v>3</v>
      </c>
      <c r="E126" s="136">
        <v>2</v>
      </c>
      <c r="F126" s="159">
        <v>1</v>
      </c>
      <c r="G126" s="135">
        <v>1</v>
      </c>
    </row>
    <row r="127" spans="1:7" ht="15.75" x14ac:dyDescent="0.2">
      <c r="A127" s="152" t="s">
        <v>385</v>
      </c>
      <c r="B127" s="159">
        <v>4</v>
      </c>
      <c r="C127" s="159">
        <v>0</v>
      </c>
      <c r="D127" s="135">
        <v>4</v>
      </c>
      <c r="E127" s="136">
        <v>4</v>
      </c>
      <c r="F127" s="159">
        <v>0</v>
      </c>
      <c r="G127" s="135">
        <v>4</v>
      </c>
    </row>
    <row r="128" spans="1:7" ht="20.25" customHeight="1" x14ac:dyDescent="0.2">
      <c r="A128" s="152" t="s">
        <v>204</v>
      </c>
      <c r="B128" s="159">
        <v>4</v>
      </c>
      <c r="C128" s="159">
        <v>10</v>
      </c>
      <c r="D128" s="135">
        <v>-6</v>
      </c>
      <c r="E128" s="136">
        <v>4</v>
      </c>
      <c r="F128" s="159">
        <v>8</v>
      </c>
      <c r="G128" s="135">
        <v>-4</v>
      </c>
    </row>
    <row r="129" spans="1:7" ht="15.75" x14ac:dyDescent="0.2">
      <c r="A129" s="152" t="s">
        <v>500</v>
      </c>
      <c r="B129" s="159">
        <v>3</v>
      </c>
      <c r="C129" s="159">
        <v>0</v>
      </c>
      <c r="D129" s="135">
        <v>3</v>
      </c>
      <c r="E129" s="136">
        <v>0</v>
      </c>
      <c r="F129" s="159">
        <v>0</v>
      </c>
      <c r="G129" s="135">
        <v>0</v>
      </c>
    </row>
    <row r="130" spans="1:7" ht="22.5" customHeight="1" x14ac:dyDescent="0.2">
      <c r="A130" s="152" t="s">
        <v>137</v>
      </c>
      <c r="B130" s="159">
        <v>3</v>
      </c>
      <c r="C130" s="159">
        <v>22</v>
      </c>
      <c r="D130" s="135">
        <v>-19</v>
      </c>
      <c r="E130" s="136">
        <v>3</v>
      </c>
      <c r="F130" s="159">
        <v>19</v>
      </c>
      <c r="G130" s="135">
        <v>-16</v>
      </c>
    </row>
    <row r="131" spans="1:7" ht="31.5" x14ac:dyDescent="0.2">
      <c r="A131" s="152" t="s">
        <v>357</v>
      </c>
      <c r="B131" s="159">
        <v>3</v>
      </c>
      <c r="C131" s="159">
        <v>1</v>
      </c>
      <c r="D131" s="135">
        <v>2</v>
      </c>
      <c r="E131" s="136">
        <v>3</v>
      </c>
      <c r="F131" s="159">
        <v>1</v>
      </c>
      <c r="G131" s="135">
        <v>2</v>
      </c>
    </row>
    <row r="132" spans="1:7" ht="15.75" x14ac:dyDescent="0.2">
      <c r="A132" s="152" t="s">
        <v>501</v>
      </c>
      <c r="B132" s="159">
        <v>3</v>
      </c>
      <c r="C132" s="159">
        <v>2</v>
      </c>
      <c r="D132" s="135">
        <v>1</v>
      </c>
      <c r="E132" s="136">
        <v>1</v>
      </c>
      <c r="F132" s="159">
        <v>2</v>
      </c>
      <c r="G132" s="135">
        <v>-1</v>
      </c>
    </row>
    <row r="133" spans="1:7" ht="38.450000000000003" customHeight="1" x14ac:dyDescent="0.2">
      <c r="A133" s="391" t="s">
        <v>191</v>
      </c>
      <c r="B133" s="392"/>
      <c r="C133" s="392"/>
      <c r="D133" s="392"/>
      <c r="E133" s="392"/>
      <c r="F133" s="392"/>
      <c r="G133" s="392"/>
    </row>
    <row r="134" spans="1:7" ht="15.75" x14ac:dyDescent="0.2">
      <c r="A134" s="152" t="s">
        <v>103</v>
      </c>
      <c r="B134" s="159">
        <v>86</v>
      </c>
      <c r="C134" s="159">
        <v>304</v>
      </c>
      <c r="D134" s="135">
        <v>-218</v>
      </c>
      <c r="E134" s="136">
        <v>33</v>
      </c>
      <c r="F134" s="159">
        <v>290</v>
      </c>
      <c r="G134" s="135">
        <v>-257</v>
      </c>
    </row>
    <row r="135" spans="1:7" ht="39" customHeight="1" x14ac:dyDescent="0.2">
      <c r="A135" s="152" t="s">
        <v>107</v>
      </c>
      <c r="B135" s="159">
        <v>41</v>
      </c>
      <c r="C135" s="159">
        <v>206</v>
      </c>
      <c r="D135" s="135">
        <v>-165</v>
      </c>
      <c r="E135" s="136">
        <v>9</v>
      </c>
      <c r="F135" s="159">
        <v>175</v>
      </c>
      <c r="G135" s="135">
        <v>-166</v>
      </c>
    </row>
    <row r="136" spans="1:7" ht="18.75" customHeight="1" x14ac:dyDescent="0.2">
      <c r="A136" s="152" t="s">
        <v>122</v>
      </c>
      <c r="B136" s="159">
        <v>26</v>
      </c>
      <c r="C136" s="159">
        <v>25</v>
      </c>
      <c r="D136" s="135">
        <v>1</v>
      </c>
      <c r="E136" s="136">
        <v>13</v>
      </c>
      <c r="F136" s="159">
        <v>21</v>
      </c>
      <c r="G136" s="135">
        <v>-8</v>
      </c>
    </row>
    <row r="137" spans="1:7" ht="17.25" customHeight="1" x14ac:dyDescent="0.2">
      <c r="A137" s="152" t="s">
        <v>115</v>
      </c>
      <c r="B137" s="159">
        <v>18</v>
      </c>
      <c r="C137" s="159">
        <v>31</v>
      </c>
      <c r="D137" s="135">
        <v>-13</v>
      </c>
      <c r="E137" s="136">
        <v>10</v>
      </c>
      <c r="F137" s="159">
        <v>25</v>
      </c>
      <c r="G137" s="135">
        <v>-15</v>
      </c>
    </row>
    <row r="138" spans="1:7" ht="15.75" x14ac:dyDescent="0.2">
      <c r="A138" s="151" t="s">
        <v>118</v>
      </c>
      <c r="B138" s="159">
        <v>12</v>
      </c>
      <c r="C138" s="159">
        <v>61</v>
      </c>
      <c r="D138" s="135">
        <v>-49</v>
      </c>
      <c r="E138" s="136">
        <v>2</v>
      </c>
      <c r="F138" s="159">
        <v>57</v>
      </c>
      <c r="G138" s="135">
        <v>-55</v>
      </c>
    </row>
    <row r="139" spans="1:7" ht="15.75" x14ac:dyDescent="0.2">
      <c r="A139" s="152" t="s">
        <v>142</v>
      </c>
      <c r="B139" s="159">
        <v>11</v>
      </c>
      <c r="C139" s="159">
        <v>52</v>
      </c>
      <c r="D139" s="135">
        <v>-41</v>
      </c>
      <c r="E139" s="136">
        <v>4</v>
      </c>
      <c r="F139" s="159">
        <v>51</v>
      </c>
      <c r="G139" s="135">
        <v>-47</v>
      </c>
    </row>
    <row r="140" spans="1:7" ht="15.75" x14ac:dyDescent="0.2">
      <c r="A140" s="152" t="s">
        <v>123</v>
      </c>
      <c r="B140" s="159">
        <v>10</v>
      </c>
      <c r="C140" s="159">
        <v>44</v>
      </c>
      <c r="D140" s="135">
        <v>-34</v>
      </c>
      <c r="E140" s="136">
        <v>8</v>
      </c>
      <c r="F140" s="159">
        <v>38</v>
      </c>
      <c r="G140" s="135">
        <v>-30</v>
      </c>
    </row>
    <row r="141" spans="1:7" ht="48.75" customHeight="1" x14ac:dyDescent="0.2">
      <c r="A141" s="152" t="s">
        <v>130</v>
      </c>
      <c r="B141" s="159">
        <v>8</v>
      </c>
      <c r="C141" s="159">
        <v>18</v>
      </c>
      <c r="D141" s="135">
        <v>-10</v>
      </c>
      <c r="E141" s="136">
        <v>5</v>
      </c>
      <c r="F141" s="159">
        <v>14</v>
      </c>
      <c r="G141" s="135">
        <v>-9</v>
      </c>
    </row>
    <row r="142" spans="1:7" ht="31.5" x14ac:dyDescent="0.2">
      <c r="A142" s="152" t="s">
        <v>145</v>
      </c>
      <c r="B142" s="159">
        <v>7</v>
      </c>
      <c r="C142" s="159">
        <v>35</v>
      </c>
      <c r="D142" s="135">
        <v>-28</v>
      </c>
      <c r="E142" s="136">
        <v>5</v>
      </c>
      <c r="F142" s="159">
        <v>31</v>
      </c>
      <c r="G142" s="135">
        <v>-26</v>
      </c>
    </row>
    <row r="143" spans="1:7" ht="15.75" x14ac:dyDescent="0.2">
      <c r="A143" s="152" t="s">
        <v>134</v>
      </c>
      <c r="B143" s="159">
        <v>5</v>
      </c>
      <c r="C143" s="159">
        <v>27</v>
      </c>
      <c r="D143" s="135">
        <v>-22</v>
      </c>
      <c r="E143" s="136">
        <v>3</v>
      </c>
      <c r="F143" s="159">
        <v>24</v>
      </c>
      <c r="G143" s="135">
        <v>-21</v>
      </c>
    </row>
    <row r="144" spans="1:7" ht="21" customHeight="1" x14ac:dyDescent="0.2">
      <c r="A144" s="152" t="s">
        <v>141</v>
      </c>
      <c r="B144" s="159">
        <v>5</v>
      </c>
      <c r="C144" s="159">
        <v>30</v>
      </c>
      <c r="D144" s="135">
        <v>-25</v>
      </c>
      <c r="E144" s="136">
        <v>2</v>
      </c>
      <c r="F144" s="159">
        <v>24</v>
      </c>
      <c r="G144" s="135">
        <v>-22</v>
      </c>
    </row>
    <row r="145" spans="1:7" ht="20.25" customHeight="1" x14ac:dyDescent="0.2">
      <c r="A145" s="151" t="s">
        <v>207</v>
      </c>
      <c r="B145" s="159">
        <v>5</v>
      </c>
      <c r="C145" s="159">
        <v>8</v>
      </c>
      <c r="D145" s="135">
        <v>-3</v>
      </c>
      <c r="E145" s="136">
        <v>4</v>
      </c>
      <c r="F145" s="159">
        <v>7</v>
      </c>
      <c r="G145" s="135">
        <v>-3</v>
      </c>
    </row>
    <row r="146" spans="1:7" ht="21" customHeight="1" x14ac:dyDescent="0.2">
      <c r="A146" s="152" t="s">
        <v>206</v>
      </c>
      <c r="B146" s="159">
        <v>3</v>
      </c>
      <c r="C146" s="159">
        <v>10</v>
      </c>
      <c r="D146" s="135">
        <v>-7</v>
      </c>
      <c r="E146" s="136">
        <v>2</v>
      </c>
      <c r="F146" s="159">
        <v>9</v>
      </c>
      <c r="G146" s="135">
        <v>-7</v>
      </c>
    </row>
    <row r="147" spans="1:7" ht="31.5" x14ac:dyDescent="0.2">
      <c r="A147" s="152" t="s">
        <v>502</v>
      </c>
      <c r="B147" s="159">
        <v>3</v>
      </c>
      <c r="C147" s="159">
        <v>2</v>
      </c>
      <c r="D147" s="135">
        <v>1</v>
      </c>
      <c r="E147" s="136">
        <v>1</v>
      </c>
      <c r="F147" s="159">
        <v>2</v>
      </c>
      <c r="G147" s="135">
        <v>-1</v>
      </c>
    </row>
    <row r="148" spans="1:7" ht="15.75" x14ac:dyDescent="0.2">
      <c r="A148" s="152" t="s">
        <v>503</v>
      </c>
      <c r="B148" s="159">
        <v>2</v>
      </c>
      <c r="C148" s="159">
        <v>2</v>
      </c>
      <c r="D148" s="135">
        <v>0</v>
      </c>
      <c r="E148" s="136">
        <v>2</v>
      </c>
      <c r="F148" s="159">
        <v>1</v>
      </c>
      <c r="G148" s="135">
        <v>1</v>
      </c>
    </row>
  </sheetData>
  <mergeCells count="20">
    <mergeCell ref="A88:G88"/>
    <mergeCell ref="A101:G101"/>
    <mergeCell ref="A117:G117"/>
    <mergeCell ref="A133:G133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0" orientation="portrait" r:id="rId1"/>
  <headerFooter alignWithMargins="0"/>
  <rowBreaks count="3" manualBreakCount="3">
    <brk id="39" max="16383" man="1"/>
    <brk id="100" max="16383" man="1"/>
    <brk id="1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J5" sqref="J5"/>
    </sheetView>
  </sheetViews>
  <sheetFormatPr defaultColWidth="8.85546875" defaultRowHeight="18.75" x14ac:dyDescent="0.3"/>
  <cols>
    <col min="1" max="1" width="41" style="90" customWidth="1"/>
    <col min="2" max="2" width="12.28515625" style="90" customWidth="1"/>
    <col min="3" max="3" width="13.42578125" style="90" customWidth="1"/>
    <col min="4" max="4" width="13.7109375" style="90" customWidth="1"/>
    <col min="5" max="5" width="15.28515625" style="90" customWidth="1"/>
    <col min="6" max="6" width="14.85546875" style="90" customWidth="1"/>
    <col min="7" max="7" width="13.42578125" style="90" customWidth="1"/>
    <col min="8" max="8" width="8.85546875" style="90"/>
    <col min="9" max="9" width="11.85546875" style="110" customWidth="1"/>
    <col min="10" max="10" width="9.28515625" style="90" bestFit="1" customWidth="1"/>
    <col min="11" max="256" width="8.85546875" style="90"/>
    <col min="257" max="257" width="41" style="90" customWidth="1"/>
    <col min="258" max="259" width="12" style="90" customWidth="1"/>
    <col min="260" max="260" width="13.7109375" style="90" customWidth="1"/>
    <col min="261" max="262" width="12" style="90" customWidth="1"/>
    <col min="263" max="263" width="13.7109375" style="90" customWidth="1"/>
    <col min="264" max="264" width="8.85546875" style="90"/>
    <col min="265" max="265" width="11.85546875" style="90" customWidth="1"/>
    <col min="266" max="266" width="9.28515625" style="90" bestFit="1" customWidth="1"/>
    <col min="267" max="512" width="8.85546875" style="90"/>
    <col min="513" max="513" width="41" style="90" customWidth="1"/>
    <col min="514" max="515" width="12" style="90" customWidth="1"/>
    <col min="516" max="516" width="13.7109375" style="90" customWidth="1"/>
    <col min="517" max="518" width="12" style="90" customWidth="1"/>
    <col min="519" max="519" width="13.7109375" style="90" customWidth="1"/>
    <col min="520" max="520" width="8.85546875" style="90"/>
    <col min="521" max="521" width="11.85546875" style="90" customWidth="1"/>
    <col min="522" max="522" width="9.28515625" style="90" bestFit="1" customWidth="1"/>
    <col min="523" max="768" width="8.85546875" style="90"/>
    <col min="769" max="769" width="41" style="90" customWidth="1"/>
    <col min="770" max="771" width="12" style="90" customWidth="1"/>
    <col min="772" max="772" width="13.7109375" style="90" customWidth="1"/>
    <col min="773" max="774" width="12" style="90" customWidth="1"/>
    <col min="775" max="775" width="13.7109375" style="90" customWidth="1"/>
    <col min="776" max="776" width="8.85546875" style="90"/>
    <col min="777" max="777" width="11.85546875" style="90" customWidth="1"/>
    <col min="778" max="778" width="9.28515625" style="90" bestFit="1" customWidth="1"/>
    <col min="779" max="1024" width="8.85546875" style="90"/>
    <col min="1025" max="1025" width="41" style="90" customWidth="1"/>
    <col min="1026" max="1027" width="12" style="90" customWidth="1"/>
    <col min="1028" max="1028" width="13.7109375" style="90" customWidth="1"/>
    <col min="1029" max="1030" width="12" style="90" customWidth="1"/>
    <col min="1031" max="1031" width="13.7109375" style="90" customWidth="1"/>
    <col min="1032" max="1032" width="8.85546875" style="90"/>
    <col min="1033" max="1033" width="11.85546875" style="90" customWidth="1"/>
    <col min="1034" max="1034" width="9.28515625" style="90" bestFit="1" customWidth="1"/>
    <col min="1035" max="1280" width="8.85546875" style="90"/>
    <col min="1281" max="1281" width="41" style="90" customWidth="1"/>
    <col min="1282" max="1283" width="12" style="90" customWidth="1"/>
    <col min="1284" max="1284" width="13.7109375" style="90" customWidth="1"/>
    <col min="1285" max="1286" width="12" style="90" customWidth="1"/>
    <col min="1287" max="1287" width="13.7109375" style="90" customWidth="1"/>
    <col min="1288" max="1288" width="8.85546875" style="90"/>
    <col min="1289" max="1289" width="11.85546875" style="90" customWidth="1"/>
    <col min="1290" max="1290" width="9.28515625" style="90" bestFit="1" customWidth="1"/>
    <col min="1291" max="1536" width="8.85546875" style="90"/>
    <col min="1537" max="1537" width="41" style="90" customWidth="1"/>
    <col min="1538" max="1539" width="12" style="90" customWidth="1"/>
    <col min="1540" max="1540" width="13.7109375" style="90" customWidth="1"/>
    <col min="1541" max="1542" width="12" style="90" customWidth="1"/>
    <col min="1543" max="1543" width="13.7109375" style="90" customWidth="1"/>
    <col min="1544" max="1544" width="8.85546875" style="90"/>
    <col min="1545" max="1545" width="11.85546875" style="90" customWidth="1"/>
    <col min="1546" max="1546" width="9.28515625" style="90" bestFit="1" customWidth="1"/>
    <col min="1547" max="1792" width="8.85546875" style="90"/>
    <col min="1793" max="1793" width="41" style="90" customWidth="1"/>
    <col min="1794" max="1795" width="12" style="90" customWidth="1"/>
    <col min="1796" max="1796" width="13.7109375" style="90" customWidth="1"/>
    <col min="1797" max="1798" width="12" style="90" customWidth="1"/>
    <col min="1799" max="1799" width="13.7109375" style="90" customWidth="1"/>
    <col min="1800" max="1800" width="8.85546875" style="90"/>
    <col min="1801" max="1801" width="11.85546875" style="90" customWidth="1"/>
    <col min="1802" max="1802" width="9.28515625" style="90" bestFit="1" customWidth="1"/>
    <col min="1803" max="2048" width="8.85546875" style="90"/>
    <col min="2049" max="2049" width="41" style="90" customWidth="1"/>
    <col min="2050" max="2051" width="12" style="90" customWidth="1"/>
    <col min="2052" max="2052" width="13.7109375" style="90" customWidth="1"/>
    <col min="2053" max="2054" width="12" style="90" customWidth="1"/>
    <col min="2055" max="2055" width="13.7109375" style="90" customWidth="1"/>
    <col min="2056" max="2056" width="8.85546875" style="90"/>
    <col min="2057" max="2057" width="11.85546875" style="90" customWidth="1"/>
    <col min="2058" max="2058" width="9.28515625" style="90" bestFit="1" customWidth="1"/>
    <col min="2059" max="2304" width="8.85546875" style="90"/>
    <col min="2305" max="2305" width="41" style="90" customWidth="1"/>
    <col min="2306" max="2307" width="12" style="90" customWidth="1"/>
    <col min="2308" max="2308" width="13.7109375" style="90" customWidth="1"/>
    <col min="2309" max="2310" width="12" style="90" customWidth="1"/>
    <col min="2311" max="2311" width="13.7109375" style="90" customWidth="1"/>
    <col min="2312" max="2312" width="8.85546875" style="90"/>
    <col min="2313" max="2313" width="11.85546875" style="90" customWidth="1"/>
    <col min="2314" max="2314" width="9.28515625" style="90" bestFit="1" customWidth="1"/>
    <col min="2315" max="2560" width="8.85546875" style="90"/>
    <col min="2561" max="2561" width="41" style="90" customWidth="1"/>
    <col min="2562" max="2563" width="12" style="90" customWidth="1"/>
    <col min="2564" max="2564" width="13.7109375" style="90" customWidth="1"/>
    <col min="2565" max="2566" width="12" style="90" customWidth="1"/>
    <col min="2567" max="2567" width="13.7109375" style="90" customWidth="1"/>
    <col min="2568" max="2568" width="8.85546875" style="90"/>
    <col min="2569" max="2569" width="11.85546875" style="90" customWidth="1"/>
    <col min="2570" max="2570" width="9.28515625" style="90" bestFit="1" customWidth="1"/>
    <col min="2571" max="2816" width="8.85546875" style="90"/>
    <col min="2817" max="2817" width="41" style="90" customWidth="1"/>
    <col min="2818" max="2819" width="12" style="90" customWidth="1"/>
    <col min="2820" max="2820" width="13.7109375" style="90" customWidth="1"/>
    <col min="2821" max="2822" width="12" style="90" customWidth="1"/>
    <col min="2823" max="2823" width="13.7109375" style="90" customWidth="1"/>
    <col min="2824" max="2824" width="8.85546875" style="90"/>
    <col min="2825" max="2825" width="11.85546875" style="90" customWidth="1"/>
    <col min="2826" max="2826" width="9.28515625" style="90" bestFit="1" customWidth="1"/>
    <col min="2827" max="3072" width="8.85546875" style="90"/>
    <col min="3073" max="3073" width="41" style="90" customWidth="1"/>
    <col min="3074" max="3075" width="12" style="90" customWidth="1"/>
    <col min="3076" max="3076" width="13.7109375" style="90" customWidth="1"/>
    <col min="3077" max="3078" width="12" style="90" customWidth="1"/>
    <col min="3079" max="3079" width="13.7109375" style="90" customWidth="1"/>
    <col min="3080" max="3080" width="8.85546875" style="90"/>
    <col min="3081" max="3081" width="11.85546875" style="90" customWidth="1"/>
    <col min="3082" max="3082" width="9.28515625" style="90" bestFit="1" customWidth="1"/>
    <col min="3083" max="3328" width="8.85546875" style="90"/>
    <col min="3329" max="3329" width="41" style="90" customWidth="1"/>
    <col min="3330" max="3331" width="12" style="90" customWidth="1"/>
    <col min="3332" max="3332" width="13.7109375" style="90" customWidth="1"/>
    <col min="3333" max="3334" width="12" style="90" customWidth="1"/>
    <col min="3335" max="3335" width="13.7109375" style="90" customWidth="1"/>
    <col min="3336" max="3336" width="8.85546875" style="90"/>
    <col min="3337" max="3337" width="11.85546875" style="90" customWidth="1"/>
    <col min="3338" max="3338" width="9.28515625" style="90" bestFit="1" customWidth="1"/>
    <col min="3339" max="3584" width="8.85546875" style="90"/>
    <col min="3585" max="3585" width="41" style="90" customWidth="1"/>
    <col min="3586" max="3587" width="12" style="90" customWidth="1"/>
    <col min="3588" max="3588" width="13.7109375" style="90" customWidth="1"/>
    <col min="3589" max="3590" width="12" style="90" customWidth="1"/>
    <col min="3591" max="3591" width="13.7109375" style="90" customWidth="1"/>
    <col min="3592" max="3592" width="8.85546875" style="90"/>
    <col min="3593" max="3593" width="11.85546875" style="90" customWidth="1"/>
    <col min="3594" max="3594" width="9.28515625" style="90" bestFit="1" customWidth="1"/>
    <col min="3595" max="3840" width="8.85546875" style="90"/>
    <col min="3841" max="3841" width="41" style="90" customWidth="1"/>
    <col min="3842" max="3843" width="12" style="90" customWidth="1"/>
    <col min="3844" max="3844" width="13.7109375" style="90" customWidth="1"/>
    <col min="3845" max="3846" width="12" style="90" customWidth="1"/>
    <col min="3847" max="3847" width="13.7109375" style="90" customWidth="1"/>
    <col min="3848" max="3848" width="8.85546875" style="90"/>
    <col min="3849" max="3849" width="11.85546875" style="90" customWidth="1"/>
    <col min="3850" max="3850" width="9.28515625" style="90" bestFit="1" customWidth="1"/>
    <col min="3851" max="4096" width="8.85546875" style="90"/>
    <col min="4097" max="4097" width="41" style="90" customWidth="1"/>
    <col min="4098" max="4099" width="12" style="90" customWidth="1"/>
    <col min="4100" max="4100" width="13.7109375" style="90" customWidth="1"/>
    <col min="4101" max="4102" width="12" style="90" customWidth="1"/>
    <col min="4103" max="4103" width="13.7109375" style="90" customWidth="1"/>
    <col min="4104" max="4104" width="8.85546875" style="90"/>
    <col min="4105" max="4105" width="11.85546875" style="90" customWidth="1"/>
    <col min="4106" max="4106" width="9.28515625" style="90" bestFit="1" customWidth="1"/>
    <col min="4107" max="4352" width="8.85546875" style="90"/>
    <col min="4353" max="4353" width="41" style="90" customWidth="1"/>
    <col min="4354" max="4355" width="12" style="90" customWidth="1"/>
    <col min="4356" max="4356" width="13.7109375" style="90" customWidth="1"/>
    <col min="4357" max="4358" width="12" style="90" customWidth="1"/>
    <col min="4359" max="4359" width="13.7109375" style="90" customWidth="1"/>
    <col min="4360" max="4360" width="8.85546875" style="90"/>
    <col min="4361" max="4361" width="11.85546875" style="90" customWidth="1"/>
    <col min="4362" max="4362" width="9.28515625" style="90" bestFit="1" customWidth="1"/>
    <col min="4363" max="4608" width="8.85546875" style="90"/>
    <col min="4609" max="4609" width="41" style="90" customWidth="1"/>
    <col min="4610" max="4611" width="12" style="90" customWidth="1"/>
    <col min="4612" max="4612" width="13.7109375" style="90" customWidth="1"/>
    <col min="4613" max="4614" width="12" style="90" customWidth="1"/>
    <col min="4615" max="4615" width="13.7109375" style="90" customWidth="1"/>
    <col min="4616" max="4616" width="8.85546875" style="90"/>
    <col min="4617" max="4617" width="11.85546875" style="90" customWidth="1"/>
    <col min="4618" max="4618" width="9.28515625" style="90" bestFit="1" customWidth="1"/>
    <col min="4619" max="4864" width="8.85546875" style="90"/>
    <col min="4865" max="4865" width="41" style="90" customWidth="1"/>
    <col min="4866" max="4867" width="12" style="90" customWidth="1"/>
    <col min="4868" max="4868" width="13.7109375" style="90" customWidth="1"/>
    <col min="4869" max="4870" width="12" style="90" customWidth="1"/>
    <col min="4871" max="4871" width="13.7109375" style="90" customWidth="1"/>
    <col min="4872" max="4872" width="8.85546875" style="90"/>
    <col min="4873" max="4873" width="11.85546875" style="90" customWidth="1"/>
    <col min="4874" max="4874" width="9.28515625" style="90" bestFit="1" customWidth="1"/>
    <col min="4875" max="5120" width="8.85546875" style="90"/>
    <col min="5121" max="5121" width="41" style="90" customWidth="1"/>
    <col min="5122" max="5123" width="12" style="90" customWidth="1"/>
    <col min="5124" max="5124" width="13.7109375" style="90" customWidth="1"/>
    <col min="5125" max="5126" width="12" style="90" customWidth="1"/>
    <col min="5127" max="5127" width="13.7109375" style="90" customWidth="1"/>
    <col min="5128" max="5128" width="8.85546875" style="90"/>
    <col min="5129" max="5129" width="11.85546875" style="90" customWidth="1"/>
    <col min="5130" max="5130" width="9.28515625" style="90" bestFit="1" customWidth="1"/>
    <col min="5131" max="5376" width="8.85546875" style="90"/>
    <col min="5377" max="5377" width="41" style="90" customWidth="1"/>
    <col min="5378" max="5379" width="12" style="90" customWidth="1"/>
    <col min="5380" max="5380" width="13.7109375" style="90" customWidth="1"/>
    <col min="5381" max="5382" width="12" style="90" customWidth="1"/>
    <col min="5383" max="5383" width="13.7109375" style="90" customWidth="1"/>
    <col min="5384" max="5384" width="8.85546875" style="90"/>
    <col min="5385" max="5385" width="11.85546875" style="90" customWidth="1"/>
    <col min="5386" max="5386" width="9.28515625" style="90" bestFit="1" customWidth="1"/>
    <col min="5387" max="5632" width="8.85546875" style="90"/>
    <col min="5633" max="5633" width="41" style="90" customWidth="1"/>
    <col min="5634" max="5635" width="12" style="90" customWidth="1"/>
    <col min="5636" max="5636" width="13.7109375" style="90" customWidth="1"/>
    <col min="5637" max="5638" width="12" style="90" customWidth="1"/>
    <col min="5639" max="5639" width="13.7109375" style="90" customWidth="1"/>
    <col min="5640" max="5640" width="8.85546875" style="90"/>
    <col min="5641" max="5641" width="11.85546875" style="90" customWidth="1"/>
    <col min="5642" max="5642" width="9.28515625" style="90" bestFit="1" customWidth="1"/>
    <col min="5643" max="5888" width="8.85546875" style="90"/>
    <col min="5889" max="5889" width="41" style="90" customWidth="1"/>
    <col min="5890" max="5891" width="12" style="90" customWidth="1"/>
    <col min="5892" max="5892" width="13.7109375" style="90" customWidth="1"/>
    <col min="5893" max="5894" width="12" style="90" customWidth="1"/>
    <col min="5895" max="5895" width="13.7109375" style="90" customWidth="1"/>
    <col min="5896" max="5896" width="8.85546875" style="90"/>
    <col min="5897" max="5897" width="11.85546875" style="90" customWidth="1"/>
    <col min="5898" max="5898" width="9.28515625" style="90" bestFit="1" customWidth="1"/>
    <col min="5899" max="6144" width="8.85546875" style="90"/>
    <col min="6145" max="6145" width="41" style="90" customWidth="1"/>
    <col min="6146" max="6147" width="12" style="90" customWidth="1"/>
    <col min="6148" max="6148" width="13.7109375" style="90" customWidth="1"/>
    <col min="6149" max="6150" width="12" style="90" customWidth="1"/>
    <col min="6151" max="6151" width="13.7109375" style="90" customWidth="1"/>
    <col min="6152" max="6152" width="8.85546875" style="90"/>
    <col min="6153" max="6153" width="11.85546875" style="90" customWidth="1"/>
    <col min="6154" max="6154" width="9.28515625" style="90" bestFit="1" customWidth="1"/>
    <col min="6155" max="6400" width="8.85546875" style="90"/>
    <col min="6401" max="6401" width="41" style="90" customWidth="1"/>
    <col min="6402" max="6403" width="12" style="90" customWidth="1"/>
    <col min="6404" max="6404" width="13.7109375" style="90" customWidth="1"/>
    <col min="6405" max="6406" width="12" style="90" customWidth="1"/>
    <col min="6407" max="6407" width="13.7109375" style="90" customWidth="1"/>
    <col min="6408" max="6408" width="8.85546875" style="90"/>
    <col min="6409" max="6409" width="11.85546875" style="90" customWidth="1"/>
    <col min="6410" max="6410" width="9.28515625" style="90" bestFit="1" customWidth="1"/>
    <col min="6411" max="6656" width="8.85546875" style="90"/>
    <col min="6657" max="6657" width="41" style="90" customWidth="1"/>
    <col min="6658" max="6659" width="12" style="90" customWidth="1"/>
    <col min="6660" max="6660" width="13.7109375" style="90" customWidth="1"/>
    <col min="6661" max="6662" width="12" style="90" customWidth="1"/>
    <col min="6663" max="6663" width="13.7109375" style="90" customWidth="1"/>
    <col min="6664" max="6664" width="8.85546875" style="90"/>
    <col min="6665" max="6665" width="11.85546875" style="90" customWidth="1"/>
    <col min="6666" max="6666" width="9.28515625" style="90" bestFit="1" customWidth="1"/>
    <col min="6667" max="6912" width="8.85546875" style="90"/>
    <col min="6913" max="6913" width="41" style="90" customWidth="1"/>
    <col min="6914" max="6915" width="12" style="90" customWidth="1"/>
    <col min="6916" max="6916" width="13.7109375" style="90" customWidth="1"/>
    <col min="6917" max="6918" width="12" style="90" customWidth="1"/>
    <col min="6919" max="6919" width="13.7109375" style="90" customWidth="1"/>
    <col min="6920" max="6920" width="8.85546875" style="90"/>
    <col min="6921" max="6921" width="11.85546875" style="90" customWidth="1"/>
    <col min="6922" max="6922" width="9.28515625" style="90" bestFit="1" customWidth="1"/>
    <col min="6923" max="7168" width="8.85546875" style="90"/>
    <col min="7169" max="7169" width="41" style="90" customWidth="1"/>
    <col min="7170" max="7171" width="12" style="90" customWidth="1"/>
    <col min="7172" max="7172" width="13.7109375" style="90" customWidth="1"/>
    <col min="7173" max="7174" width="12" style="90" customWidth="1"/>
    <col min="7175" max="7175" width="13.7109375" style="90" customWidth="1"/>
    <col min="7176" max="7176" width="8.85546875" style="90"/>
    <col min="7177" max="7177" width="11.85546875" style="90" customWidth="1"/>
    <col min="7178" max="7178" width="9.28515625" style="90" bestFit="1" customWidth="1"/>
    <col min="7179" max="7424" width="8.85546875" style="90"/>
    <col min="7425" max="7425" width="41" style="90" customWidth="1"/>
    <col min="7426" max="7427" width="12" style="90" customWidth="1"/>
    <col min="7428" max="7428" width="13.7109375" style="90" customWidth="1"/>
    <col min="7429" max="7430" width="12" style="90" customWidth="1"/>
    <col min="7431" max="7431" width="13.7109375" style="90" customWidth="1"/>
    <col min="7432" max="7432" width="8.85546875" style="90"/>
    <col min="7433" max="7433" width="11.85546875" style="90" customWidth="1"/>
    <col min="7434" max="7434" width="9.28515625" style="90" bestFit="1" customWidth="1"/>
    <col min="7435" max="7680" width="8.85546875" style="90"/>
    <col min="7681" max="7681" width="41" style="90" customWidth="1"/>
    <col min="7682" max="7683" width="12" style="90" customWidth="1"/>
    <col min="7684" max="7684" width="13.7109375" style="90" customWidth="1"/>
    <col min="7685" max="7686" width="12" style="90" customWidth="1"/>
    <col min="7687" max="7687" width="13.7109375" style="90" customWidth="1"/>
    <col min="7688" max="7688" width="8.85546875" style="90"/>
    <col min="7689" max="7689" width="11.85546875" style="90" customWidth="1"/>
    <col min="7690" max="7690" width="9.28515625" style="90" bestFit="1" customWidth="1"/>
    <col min="7691" max="7936" width="8.85546875" style="90"/>
    <col min="7937" max="7937" width="41" style="90" customWidth="1"/>
    <col min="7938" max="7939" width="12" style="90" customWidth="1"/>
    <col min="7940" max="7940" width="13.7109375" style="90" customWidth="1"/>
    <col min="7941" max="7942" width="12" style="90" customWidth="1"/>
    <col min="7943" max="7943" width="13.7109375" style="90" customWidth="1"/>
    <col min="7944" max="7944" width="8.85546875" style="90"/>
    <col min="7945" max="7945" width="11.85546875" style="90" customWidth="1"/>
    <col min="7946" max="7946" width="9.28515625" style="90" bestFit="1" customWidth="1"/>
    <col min="7947" max="8192" width="8.85546875" style="90"/>
    <col min="8193" max="8193" width="41" style="90" customWidth="1"/>
    <col min="8194" max="8195" width="12" style="90" customWidth="1"/>
    <col min="8196" max="8196" width="13.7109375" style="90" customWidth="1"/>
    <col min="8197" max="8198" width="12" style="90" customWidth="1"/>
    <col min="8199" max="8199" width="13.7109375" style="90" customWidth="1"/>
    <col min="8200" max="8200" width="8.85546875" style="90"/>
    <col min="8201" max="8201" width="11.85546875" style="90" customWidth="1"/>
    <col min="8202" max="8202" width="9.28515625" style="90" bestFit="1" customWidth="1"/>
    <col min="8203" max="8448" width="8.85546875" style="90"/>
    <col min="8449" max="8449" width="41" style="90" customWidth="1"/>
    <col min="8450" max="8451" width="12" style="90" customWidth="1"/>
    <col min="8452" max="8452" width="13.7109375" style="90" customWidth="1"/>
    <col min="8453" max="8454" width="12" style="90" customWidth="1"/>
    <col min="8455" max="8455" width="13.7109375" style="90" customWidth="1"/>
    <col min="8456" max="8456" width="8.85546875" style="90"/>
    <col min="8457" max="8457" width="11.85546875" style="90" customWidth="1"/>
    <col min="8458" max="8458" width="9.28515625" style="90" bestFit="1" customWidth="1"/>
    <col min="8459" max="8704" width="8.85546875" style="90"/>
    <col min="8705" max="8705" width="41" style="90" customWidth="1"/>
    <col min="8706" max="8707" width="12" style="90" customWidth="1"/>
    <col min="8708" max="8708" width="13.7109375" style="90" customWidth="1"/>
    <col min="8709" max="8710" width="12" style="90" customWidth="1"/>
    <col min="8711" max="8711" width="13.7109375" style="90" customWidth="1"/>
    <col min="8712" max="8712" width="8.85546875" style="90"/>
    <col min="8713" max="8713" width="11.85546875" style="90" customWidth="1"/>
    <col min="8714" max="8714" width="9.28515625" style="90" bestFit="1" customWidth="1"/>
    <col min="8715" max="8960" width="8.85546875" style="90"/>
    <col min="8961" max="8961" width="41" style="90" customWidth="1"/>
    <col min="8962" max="8963" width="12" style="90" customWidth="1"/>
    <col min="8964" max="8964" width="13.7109375" style="90" customWidth="1"/>
    <col min="8965" max="8966" width="12" style="90" customWidth="1"/>
    <col min="8967" max="8967" width="13.7109375" style="90" customWidth="1"/>
    <col min="8968" max="8968" width="8.85546875" style="90"/>
    <col min="8969" max="8969" width="11.85546875" style="90" customWidth="1"/>
    <col min="8970" max="8970" width="9.28515625" style="90" bestFit="1" customWidth="1"/>
    <col min="8971" max="9216" width="8.85546875" style="90"/>
    <col min="9217" max="9217" width="41" style="90" customWidth="1"/>
    <col min="9218" max="9219" width="12" style="90" customWidth="1"/>
    <col min="9220" max="9220" width="13.7109375" style="90" customWidth="1"/>
    <col min="9221" max="9222" width="12" style="90" customWidth="1"/>
    <col min="9223" max="9223" width="13.7109375" style="90" customWidth="1"/>
    <col min="9224" max="9224" width="8.85546875" style="90"/>
    <col min="9225" max="9225" width="11.85546875" style="90" customWidth="1"/>
    <col min="9226" max="9226" width="9.28515625" style="90" bestFit="1" customWidth="1"/>
    <col min="9227" max="9472" width="8.85546875" style="90"/>
    <col min="9473" max="9473" width="41" style="90" customWidth="1"/>
    <col min="9474" max="9475" width="12" style="90" customWidth="1"/>
    <col min="9476" max="9476" width="13.7109375" style="90" customWidth="1"/>
    <col min="9477" max="9478" width="12" style="90" customWidth="1"/>
    <col min="9479" max="9479" width="13.7109375" style="90" customWidth="1"/>
    <col min="9480" max="9480" width="8.85546875" style="90"/>
    <col min="9481" max="9481" width="11.85546875" style="90" customWidth="1"/>
    <col min="9482" max="9482" width="9.28515625" style="90" bestFit="1" customWidth="1"/>
    <col min="9483" max="9728" width="8.85546875" style="90"/>
    <col min="9729" max="9729" width="41" style="90" customWidth="1"/>
    <col min="9730" max="9731" width="12" style="90" customWidth="1"/>
    <col min="9732" max="9732" width="13.7109375" style="90" customWidth="1"/>
    <col min="9733" max="9734" width="12" style="90" customWidth="1"/>
    <col min="9735" max="9735" width="13.7109375" style="90" customWidth="1"/>
    <col min="9736" max="9736" width="8.85546875" style="90"/>
    <col min="9737" max="9737" width="11.85546875" style="90" customWidth="1"/>
    <col min="9738" max="9738" width="9.28515625" style="90" bestFit="1" customWidth="1"/>
    <col min="9739" max="9984" width="8.85546875" style="90"/>
    <col min="9985" max="9985" width="41" style="90" customWidth="1"/>
    <col min="9986" max="9987" width="12" style="90" customWidth="1"/>
    <col min="9988" max="9988" width="13.7109375" style="90" customWidth="1"/>
    <col min="9989" max="9990" width="12" style="90" customWidth="1"/>
    <col min="9991" max="9991" width="13.7109375" style="90" customWidth="1"/>
    <col min="9992" max="9992" width="8.85546875" style="90"/>
    <col min="9993" max="9993" width="11.85546875" style="90" customWidth="1"/>
    <col min="9994" max="9994" width="9.28515625" style="90" bestFit="1" customWidth="1"/>
    <col min="9995" max="10240" width="8.85546875" style="90"/>
    <col min="10241" max="10241" width="41" style="90" customWidth="1"/>
    <col min="10242" max="10243" width="12" style="90" customWidth="1"/>
    <col min="10244" max="10244" width="13.7109375" style="90" customWidth="1"/>
    <col min="10245" max="10246" width="12" style="90" customWidth="1"/>
    <col min="10247" max="10247" width="13.7109375" style="90" customWidth="1"/>
    <col min="10248" max="10248" width="8.85546875" style="90"/>
    <col min="10249" max="10249" width="11.85546875" style="90" customWidth="1"/>
    <col min="10250" max="10250" width="9.28515625" style="90" bestFit="1" customWidth="1"/>
    <col min="10251" max="10496" width="8.85546875" style="90"/>
    <col min="10497" max="10497" width="41" style="90" customWidth="1"/>
    <col min="10498" max="10499" width="12" style="90" customWidth="1"/>
    <col min="10500" max="10500" width="13.7109375" style="90" customWidth="1"/>
    <col min="10501" max="10502" width="12" style="90" customWidth="1"/>
    <col min="10503" max="10503" width="13.7109375" style="90" customWidth="1"/>
    <col min="10504" max="10504" width="8.85546875" style="90"/>
    <col min="10505" max="10505" width="11.85546875" style="90" customWidth="1"/>
    <col min="10506" max="10506" width="9.28515625" style="90" bestFit="1" customWidth="1"/>
    <col min="10507" max="10752" width="8.85546875" style="90"/>
    <col min="10753" max="10753" width="41" style="90" customWidth="1"/>
    <col min="10754" max="10755" width="12" style="90" customWidth="1"/>
    <col min="10756" max="10756" width="13.7109375" style="90" customWidth="1"/>
    <col min="10757" max="10758" width="12" style="90" customWidth="1"/>
    <col min="10759" max="10759" width="13.7109375" style="90" customWidth="1"/>
    <col min="10760" max="10760" width="8.85546875" style="90"/>
    <col min="10761" max="10761" width="11.85546875" style="90" customWidth="1"/>
    <col min="10762" max="10762" width="9.28515625" style="90" bestFit="1" customWidth="1"/>
    <col min="10763" max="11008" width="8.85546875" style="90"/>
    <col min="11009" max="11009" width="41" style="90" customWidth="1"/>
    <col min="11010" max="11011" width="12" style="90" customWidth="1"/>
    <col min="11012" max="11012" width="13.7109375" style="90" customWidth="1"/>
    <col min="11013" max="11014" width="12" style="90" customWidth="1"/>
    <col min="11015" max="11015" width="13.7109375" style="90" customWidth="1"/>
    <col min="11016" max="11016" width="8.85546875" style="90"/>
    <col min="11017" max="11017" width="11.85546875" style="90" customWidth="1"/>
    <col min="11018" max="11018" width="9.28515625" style="90" bestFit="1" customWidth="1"/>
    <col min="11019" max="11264" width="8.85546875" style="90"/>
    <col min="11265" max="11265" width="41" style="90" customWidth="1"/>
    <col min="11266" max="11267" width="12" style="90" customWidth="1"/>
    <col min="11268" max="11268" width="13.7109375" style="90" customWidth="1"/>
    <col min="11269" max="11270" width="12" style="90" customWidth="1"/>
    <col min="11271" max="11271" width="13.7109375" style="90" customWidth="1"/>
    <col min="11272" max="11272" width="8.85546875" style="90"/>
    <col min="11273" max="11273" width="11.85546875" style="90" customWidth="1"/>
    <col min="11274" max="11274" width="9.28515625" style="90" bestFit="1" customWidth="1"/>
    <col min="11275" max="11520" width="8.85546875" style="90"/>
    <col min="11521" max="11521" width="41" style="90" customWidth="1"/>
    <col min="11522" max="11523" width="12" style="90" customWidth="1"/>
    <col min="11524" max="11524" width="13.7109375" style="90" customWidth="1"/>
    <col min="11525" max="11526" width="12" style="90" customWidth="1"/>
    <col min="11527" max="11527" width="13.7109375" style="90" customWidth="1"/>
    <col min="11528" max="11528" width="8.85546875" style="90"/>
    <col min="11529" max="11529" width="11.85546875" style="90" customWidth="1"/>
    <col min="11530" max="11530" width="9.28515625" style="90" bestFit="1" customWidth="1"/>
    <col min="11531" max="11776" width="8.85546875" style="90"/>
    <col min="11777" max="11777" width="41" style="90" customWidth="1"/>
    <col min="11778" max="11779" width="12" style="90" customWidth="1"/>
    <col min="11780" max="11780" width="13.7109375" style="90" customWidth="1"/>
    <col min="11781" max="11782" width="12" style="90" customWidth="1"/>
    <col min="11783" max="11783" width="13.7109375" style="90" customWidth="1"/>
    <col min="11784" max="11784" width="8.85546875" style="90"/>
    <col min="11785" max="11785" width="11.85546875" style="90" customWidth="1"/>
    <col min="11786" max="11786" width="9.28515625" style="90" bestFit="1" customWidth="1"/>
    <col min="11787" max="12032" width="8.85546875" style="90"/>
    <col min="12033" max="12033" width="41" style="90" customWidth="1"/>
    <col min="12034" max="12035" width="12" style="90" customWidth="1"/>
    <col min="12036" max="12036" width="13.7109375" style="90" customWidth="1"/>
    <col min="12037" max="12038" width="12" style="90" customWidth="1"/>
    <col min="12039" max="12039" width="13.7109375" style="90" customWidth="1"/>
    <col min="12040" max="12040" width="8.85546875" style="90"/>
    <col min="12041" max="12041" width="11.85546875" style="90" customWidth="1"/>
    <col min="12042" max="12042" width="9.28515625" style="90" bestFit="1" customWidth="1"/>
    <col min="12043" max="12288" width="8.85546875" style="90"/>
    <col min="12289" max="12289" width="41" style="90" customWidth="1"/>
    <col min="12290" max="12291" width="12" style="90" customWidth="1"/>
    <col min="12292" max="12292" width="13.7109375" style="90" customWidth="1"/>
    <col min="12293" max="12294" width="12" style="90" customWidth="1"/>
    <col min="12295" max="12295" width="13.7109375" style="90" customWidth="1"/>
    <col min="12296" max="12296" width="8.85546875" style="90"/>
    <col min="12297" max="12297" width="11.85546875" style="90" customWidth="1"/>
    <col min="12298" max="12298" width="9.28515625" style="90" bestFit="1" customWidth="1"/>
    <col min="12299" max="12544" width="8.85546875" style="90"/>
    <col min="12545" max="12545" width="41" style="90" customWidth="1"/>
    <col min="12546" max="12547" width="12" style="90" customWidth="1"/>
    <col min="12548" max="12548" width="13.7109375" style="90" customWidth="1"/>
    <col min="12549" max="12550" width="12" style="90" customWidth="1"/>
    <col min="12551" max="12551" width="13.7109375" style="90" customWidth="1"/>
    <col min="12552" max="12552" width="8.85546875" style="90"/>
    <col min="12553" max="12553" width="11.85546875" style="90" customWidth="1"/>
    <col min="12554" max="12554" width="9.28515625" style="90" bestFit="1" customWidth="1"/>
    <col min="12555" max="12800" width="8.85546875" style="90"/>
    <col min="12801" max="12801" width="41" style="90" customWidth="1"/>
    <col min="12802" max="12803" width="12" style="90" customWidth="1"/>
    <col min="12804" max="12804" width="13.7109375" style="90" customWidth="1"/>
    <col min="12805" max="12806" width="12" style="90" customWidth="1"/>
    <col min="12807" max="12807" width="13.7109375" style="90" customWidth="1"/>
    <col min="12808" max="12808" width="8.85546875" style="90"/>
    <col min="12809" max="12809" width="11.85546875" style="90" customWidth="1"/>
    <col min="12810" max="12810" width="9.28515625" style="90" bestFit="1" customWidth="1"/>
    <col min="12811" max="13056" width="8.85546875" style="90"/>
    <col min="13057" max="13057" width="41" style="90" customWidth="1"/>
    <col min="13058" max="13059" width="12" style="90" customWidth="1"/>
    <col min="13060" max="13060" width="13.7109375" style="90" customWidth="1"/>
    <col min="13061" max="13062" width="12" style="90" customWidth="1"/>
    <col min="13063" max="13063" width="13.7109375" style="90" customWidth="1"/>
    <col min="13064" max="13064" width="8.85546875" style="90"/>
    <col min="13065" max="13065" width="11.85546875" style="90" customWidth="1"/>
    <col min="13066" max="13066" width="9.28515625" style="90" bestFit="1" customWidth="1"/>
    <col min="13067" max="13312" width="8.85546875" style="90"/>
    <col min="13313" max="13313" width="41" style="90" customWidth="1"/>
    <col min="13314" max="13315" width="12" style="90" customWidth="1"/>
    <col min="13316" max="13316" width="13.7109375" style="90" customWidth="1"/>
    <col min="13317" max="13318" width="12" style="90" customWidth="1"/>
    <col min="13319" max="13319" width="13.7109375" style="90" customWidth="1"/>
    <col min="13320" max="13320" width="8.85546875" style="90"/>
    <col min="13321" max="13321" width="11.85546875" style="90" customWidth="1"/>
    <col min="13322" max="13322" width="9.28515625" style="90" bestFit="1" customWidth="1"/>
    <col min="13323" max="13568" width="8.85546875" style="90"/>
    <col min="13569" max="13569" width="41" style="90" customWidth="1"/>
    <col min="13570" max="13571" width="12" style="90" customWidth="1"/>
    <col min="13572" max="13572" width="13.7109375" style="90" customWidth="1"/>
    <col min="13573" max="13574" width="12" style="90" customWidth="1"/>
    <col min="13575" max="13575" width="13.7109375" style="90" customWidth="1"/>
    <col min="13576" max="13576" width="8.85546875" style="90"/>
    <col min="13577" max="13577" width="11.85546875" style="90" customWidth="1"/>
    <col min="13578" max="13578" width="9.28515625" style="90" bestFit="1" customWidth="1"/>
    <col min="13579" max="13824" width="8.85546875" style="90"/>
    <col min="13825" max="13825" width="41" style="90" customWidth="1"/>
    <col min="13826" max="13827" width="12" style="90" customWidth="1"/>
    <col min="13828" max="13828" width="13.7109375" style="90" customWidth="1"/>
    <col min="13829" max="13830" width="12" style="90" customWidth="1"/>
    <col min="13831" max="13831" width="13.7109375" style="90" customWidth="1"/>
    <col min="13832" max="13832" width="8.85546875" style="90"/>
    <col min="13833" max="13833" width="11.85546875" style="90" customWidth="1"/>
    <col min="13834" max="13834" width="9.28515625" style="90" bestFit="1" customWidth="1"/>
    <col min="13835" max="14080" width="8.85546875" style="90"/>
    <col min="14081" max="14081" width="41" style="90" customWidth="1"/>
    <col min="14082" max="14083" width="12" style="90" customWidth="1"/>
    <col min="14084" max="14084" width="13.7109375" style="90" customWidth="1"/>
    <col min="14085" max="14086" width="12" style="90" customWidth="1"/>
    <col min="14087" max="14087" width="13.7109375" style="90" customWidth="1"/>
    <col min="14088" max="14088" width="8.85546875" style="90"/>
    <col min="14089" max="14089" width="11.85546875" style="90" customWidth="1"/>
    <col min="14090" max="14090" width="9.28515625" style="90" bestFit="1" customWidth="1"/>
    <col min="14091" max="14336" width="8.85546875" style="90"/>
    <col min="14337" max="14337" width="41" style="90" customWidth="1"/>
    <col min="14338" max="14339" width="12" style="90" customWidth="1"/>
    <col min="14340" max="14340" width="13.7109375" style="90" customWidth="1"/>
    <col min="14341" max="14342" width="12" style="90" customWidth="1"/>
    <col min="14343" max="14343" width="13.7109375" style="90" customWidth="1"/>
    <col min="14344" max="14344" width="8.85546875" style="90"/>
    <col min="14345" max="14345" width="11.85546875" style="90" customWidth="1"/>
    <col min="14346" max="14346" width="9.28515625" style="90" bestFit="1" customWidth="1"/>
    <col min="14347" max="14592" width="8.85546875" style="90"/>
    <col min="14593" max="14593" width="41" style="90" customWidth="1"/>
    <col min="14594" max="14595" width="12" style="90" customWidth="1"/>
    <col min="14596" max="14596" width="13.7109375" style="90" customWidth="1"/>
    <col min="14597" max="14598" width="12" style="90" customWidth="1"/>
    <col min="14599" max="14599" width="13.7109375" style="90" customWidth="1"/>
    <col min="14600" max="14600" width="8.85546875" style="90"/>
    <col min="14601" max="14601" width="11.85546875" style="90" customWidth="1"/>
    <col min="14602" max="14602" width="9.28515625" style="90" bestFit="1" customWidth="1"/>
    <col min="14603" max="14848" width="8.85546875" style="90"/>
    <col min="14849" max="14849" width="41" style="90" customWidth="1"/>
    <col min="14850" max="14851" width="12" style="90" customWidth="1"/>
    <col min="14852" max="14852" width="13.7109375" style="90" customWidth="1"/>
    <col min="14853" max="14854" width="12" style="90" customWidth="1"/>
    <col min="14855" max="14855" width="13.7109375" style="90" customWidth="1"/>
    <col min="14856" max="14856" width="8.85546875" style="90"/>
    <col min="14857" max="14857" width="11.85546875" style="90" customWidth="1"/>
    <col min="14858" max="14858" width="9.28515625" style="90" bestFit="1" customWidth="1"/>
    <col min="14859" max="15104" width="8.85546875" style="90"/>
    <col min="15105" max="15105" width="41" style="90" customWidth="1"/>
    <col min="15106" max="15107" width="12" style="90" customWidth="1"/>
    <col min="15108" max="15108" width="13.7109375" style="90" customWidth="1"/>
    <col min="15109" max="15110" width="12" style="90" customWidth="1"/>
    <col min="15111" max="15111" width="13.7109375" style="90" customWidth="1"/>
    <col min="15112" max="15112" width="8.85546875" style="90"/>
    <col min="15113" max="15113" width="11.85546875" style="90" customWidth="1"/>
    <col min="15114" max="15114" width="9.28515625" style="90" bestFit="1" customWidth="1"/>
    <col min="15115" max="15360" width="8.85546875" style="90"/>
    <col min="15361" max="15361" width="41" style="90" customWidth="1"/>
    <col min="15362" max="15363" width="12" style="90" customWidth="1"/>
    <col min="15364" max="15364" width="13.7109375" style="90" customWidth="1"/>
    <col min="15365" max="15366" width="12" style="90" customWidth="1"/>
    <col min="15367" max="15367" width="13.7109375" style="90" customWidth="1"/>
    <col min="15368" max="15368" width="8.85546875" style="90"/>
    <col min="15369" max="15369" width="11.85546875" style="90" customWidth="1"/>
    <col min="15370" max="15370" width="9.28515625" style="90" bestFit="1" customWidth="1"/>
    <col min="15371" max="15616" width="8.85546875" style="90"/>
    <col min="15617" max="15617" width="41" style="90" customWidth="1"/>
    <col min="15618" max="15619" width="12" style="90" customWidth="1"/>
    <col min="15620" max="15620" width="13.7109375" style="90" customWidth="1"/>
    <col min="15621" max="15622" width="12" style="90" customWidth="1"/>
    <col min="15623" max="15623" width="13.7109375" style="90" customWidth="1"/>
    <col min="15624" max="15624" width="8.85546875" style="90"/>
    <col min="15625" max="15625" width="11.85546875" style="90" customWidth="1"/>
    <col min="15626" max="15626" width="9.28515625" style="90" bestFit="1" customWidth="1"/>
    <col min="15627" max="15872" width="8.85546875" style="90"/>
    <col min="15873" max="15873" width="41" style="90" customWidth="1"/>
    <col min="15874" max="15875" width="12" style="90" customWidth="1"/>
    <col min="15876" max="15876" width="13.7109375" style="90" customWidth="1"/>
    <col min="15877" max="15878" width="12" style="90" customWidth="1"/>
    <col min="15879" max="15879" width="13.7109375" style="90" customWidth="1"/>
    <col min="15880" max="15880" width="8.85546875" style="90"/>
    <col min="15881" max="15881" width="11.85546875" style="90" customWidth="1"/>
    <col min="15882" max="15882" width="9.28515625" style="90" bestFit="1" customWidth="1"/>
    <col min="15883" max="16128" width="8.85546875" style="90"/>
    <col min="16129" max="16129" width="41" style="90" customWidth="1"/>
    <col min="16130" max="16131" width="12" style="90" customWidth="1"/>
    <col min="16132" max="16132" width="13.7109375" style="90" customWidth="1"/>
    <col min="16133" max="16134" width="12" style="90" customWidth="1"/>
    <col min="16135" max="16135" width="13.7109375" style="90" customWidth="1"/>
    <col min="16136" max="16136" width="8.85546875" style="90"/>
    <col min="16137" max="16137" width="11.85546875" style="90" customWidth="1"/>
    <col min="16138" max="16138" width="9.28515625" style="90" bestFit="1" customWidth="1"/>
    <col min="16139" max="16384" width="8.85546875" style="90"/>
  </cols>
  <sheetData>
    <row r="1" spans="1:33" s="73" customFormat="1" ht="22.5" customHeight="1" x14ac:dyDescent="0.3">
      <c r="A1" s="379" t="s">
        <v>87</v>
      </c>
      <c r="B1" s="379"/>
      <c r="C1" s="379"/>
      <c r="D1" s="379"/>
      <c r="E1" s="379"/>
      <c r="F1" s="379"/>
      <c r="G1" s="379"/>
      <c r="I1" s="109"/>
    </row>
    <row r="2" spans="1:33" s="73" customFormat="1" ht="22.5" customHeight="1" x14ac:dyDescent="0.3">
      <c r="A2" s="393" t="s">
        <v>88</v>
      </c>
      <c r="B2" s="393"/>
      <c r="C2" s="393"/>
      <c r="D2" s="393"/>
      <c r="E2" s="393"/>
      <c r="F2" s="393"/>
      <c r="G2" s="393"/>
      <c r="I2" s="109"/>
    </row>
    <row r="3" spans="1:33" s="76" customFormat="1" ht="26.25" customHeight="1" x14ac:dyDescent="0.3">
      <c r="A3" s="246" t="s">
        <v>212</v>
      </c>
      <c r="B3" s="74"/>
      <c r="C3" s="74"/>
      <c r="D3" s="74"/>
      <c r="E3" s="74"/>
      <c r="F3" s="74"/>
      <c r="G3" s="60" t="s">
        <v>23</v>
      </c>
      <c r="I3" s="110"/>
    </row>
    <row r="4" spans="1:33" s="76" customFormat="1" ht="66" customHeight="1" x14ac:dyDescent="0.2">
      <c r="A4" s="164"/>
      <c r="B4" s="167" t="s">
        <v>472</v>
      </c>
      <c r="C4" s="167" t="s">
        <v>473</v>
      </c>
      <c r="D4" s="129" t="s">
        <v>59</v>
      </c>
      <c r="E4" s="170" t="s">
        <v>474</v>
      </c>
      <c r="F4" s="170" t="s">
        <v>475</v>
      </c>
      <c r="G4" s="129" t="s">
        <v>59</v>
      </c>
    </row>
    <row r="5" spans="1:33" s="76" customFormat="1" ht="28.5" customHeight="1" x14ac:dyDescent="0.3">
      <c r="A5" s="111" t="s">
        <v>60</v>
      </c>
      <c r="B5" s="112">
        <f>'[10]9'!$C$5</f>
        <v>8209</v>
      </c>
      <c r="C5" s="112">
        <f>[12]Шаблон!$I$9</f>
        <v>4834</v>
      </c>
      <c r="D5" s="177">
        <f>ROUND(C5/B5*100,1)</f>
        <v>58.9</v>
      </c>
      <c r="E5" s="176">
        <f>'[10]9'!$F$5</f>
        <v>6347</v>
      </c>
      <c r="F5" s="112">
        <f>[12]Шаблон!$AM$9</f>
        <v>4153</v>
      </c>
      <c r="G5" s="177">
        <f>ROUND(F5/E5*100,1)</f>
        <v>65.400000000000006</v>
      </c>
      <c r="I5" s="113"/>
      <c r="J5" s="113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33" s="100" customFormat="1" ht="31.5" customHeight="1" x14ac:dyDescent="0.3">
      <c r="A6" s="115" t="s">
        <v>89</v>
      </c>
      <c r="B6" s="116">
        <f>SUM(B8:B26)</f>
        <v>7264</v>
      </c>
      <c r="C6" s="116">
        <f>SUM(C8:C26)</f>
        <v>3375</v>
      </c>
      <c r="D6" s="177">
        <f>ROUND(C6/B6*100,1)</f>
        <v>46.5</v>
      </c>
      <c r="E6" s="116">
        <f>SUM(E8:E26)</f>
        <v>5544</v>
      </c>
      <c r="F6" s="116">
        <f>SUM(F8:F26)</f>
        <v>2903</v>
      </c>
      <c r="G6" s="177">
        <f>ROUND(F6/E6*100,1)</f>
        <v>52.4</v>
      </c>
      <c r="I6" s="110"/>
      <c r="J6" s="117"/>
      <c r="K6" s="117"/>
      <c r="L6" s="118"/>
      <c r="M6" s="118"/>
      <c r="N6" s="118"/>
      <c r="O6" s="118"/>
    </row>
    <row r="7" spans="1:33" s="100" customFormat="1" ht="21.6" customHeight="1" x14ac:dyDescent="0.3">
      <c r="A7" s="119" t="s">
        <v>90</v>
      </c>
      <c r="B7" s="120"/>
      <c r="C7" s="120"/>
      <c r="D7" s="121"/>
      <c r="E7" s="120"/>
      <c r="F7" s="120"/>
      <c r="G7" s="121"/>
      <c r="I7" s="110"/>
      <c r="J7" s="117"/>
      <c r="K7" s="118"/>
      <c r="L7" s="118"/>
      <c r="M7" s="118"/>
      <c r="N7" s="118"/>
      <c r="O7" s="118"/>
      <c r="AG7" s="100">
        <v>2501</v>
      </c>
    </row>
    <row r="8" spans="1:33" ht="36" customHeight="1" x14ac:dyDescent="0.3">
      <c r="A8" s="85" t="s">
        <v>27</v>
      </c>
      <c r="B8" s="247">
        <f>'[10]9'!C8</f>
        <v>919</v>
      </c>
      <c r="C8" s="87">
        <f>[12]Шаблон!$I10</f>
        <v>608</v>
      </c>
      <c r="D8" s="249">
        <f>IF(B8=0,0,C8/B8)*100</f>
        <v>66.158868335146906</v>
      </c>
      <c r="E8" s="248">
        <f>'[10]9'!F8</f>
        <v>745</v>
      </c>
      <c r="F8" s="87">
        <f>[12]Шаблон!$AM10</f>
        <v>547</v>
      </c>
      <c r="G8" s="249">
        <f>IF(E8=0,0,F8/E8)*100</f>
        <v>73.422818791946312</v>
      </c>
      <c r="H8" s="97"/>
      <c r="I8" s="122"/>
      <c r="J8" s="117"/>
      <c r="K8" s="113"/>
      <c r="L8" s="113"/>
      <c r="M8" s="113"/>
      <c r="N8" s="113"/>
      <c r="O8" s="113"/>
    </row>
    <row r="9" spans="1:33" ht="39" customHeight="1" x14ac:dyDescent="0.3">
      <c r="A9" s="85" t="s">
        <v>28</v>
      </c>
      <c r="B9" s="247">
        <f>'[10]9'!C9</f>
        <v>27</v>
      </c>
      <c r="C9" s="87">
        <f>[12]Шаблон!$I11</f>
        <v>5</v>
      </c>
      <c r="D9" s="249">
        <f t="shared" ref="D9:D26" si="0">IF(B9=0,0,C9/B9)*100</f>
        <v>18.518518518518519</v>
      </c>
      <c r="E9" s="248">
        <f>'[10]9'!F9</f>
        <v>18</v>
      </c>
      <c r="F9" s="87">
        <f>[12]Шаблон!$AM11</f>
        <v>4</v>
      </c>
      <c r="G9" s="249">
        <f t="shared" ref="G9:G26" si="1">IF(E9=0,0,F9/E9)*100</f>
        <v>22.222222222222221</v>
      </c>
      <c r="I9" s="122"/>
      <c r="J9" s="117"/>
    </row>
    <row r="10" spans="1:33" s="93" customFormat="1" ht="28.5" customHeight="1" x14ac:dyDescent="0.3">
      <c r="A10" s="85" t="s">
        <v>29</v>
      </c>
      <c r="B10" s="247">
        <f>'[10]9'!C10</f>
        <v>1086</v>
      </c>
      <c r="C10" s="87">
        <f>[12]Шаблон!$I12</f>
        <v>304</v>
      </c>
      <c r="D10" s="249">
        <f t="shared" si="0"/>
        <v>27.992633517495396</v>
      </c>
      <c r="E10" s="248">
        <f>'[10]9'!F10</f>
        <v>814</v>
      </c>
      <c r="F10" s="87">
        <f>[12]Шаблон!$AM12</f>
        <v>252</v>
      </c>
      <c r="G10" s="249">
        <f t="shared" si="1"/>
        <v>30.95823095823096</v>
      </c>
      <c r="I10" s="122"/>
      <c r="J10" s="117"/>
      <c r="K10" s="90"/>
    </row>
    <row r="11" spans="1:33" ht="42" customHeight="1" x14ac:dyDescent="0.3">
      <c r="A11" s="85" t="s">
        <v>30</v>
      </c>
      <c r="B11" s="247">
        <f>'[10]9'!C11</f>
        <v>112</v>
      </c>
      <c r="C11" s="87">
        <f>[12]Шаблон!$I13</f>
        <v>54</v>
      </c>
      <c r="D11" s="249">
        <f t="shared" si="0"/>
        <v>48.214285714285715</v>
      </c>
      <c r="E11" s="248">
        <f>'[10]9'!F11</f>
        <v>86</v>
      </c>
      <c r="F11" s="87">
        <f>[12]Шаблон!$AM13</f>
        <v>38</v>
      </c>
      <c r="G11" s="249">
        <f t="shared" si="1"/>
        <v>44.186046511627907</v>
      </c>
      <c r="I11" s="122"/>
      <c r="J11" s="117"/>
    </row>
    <row r="12" spans="1:33" ht="42" customHeight="1" x14ac:dyDescent="0.3">
      <c r="A12" s="85" t="s">
        <v>31</v>
      </c>
      <c r="B12" s="247">
        <f>'[10]9'!C12</f>
        <v>81</v>
      </c>
      <c r="C12" s="87">
        <f>[12]Шаблон!$I14</f>
        <v>62</v>
      </c>
      <c r="D12" s="249">
        <f t="shared" si="0"/>
        <v>76.543209876543202</v>
      </c>
      <c r="E12" s="248">
        <f>'[10]9'!F12</f>
        <v>64</v>
      </c>
      <c r="F12" s="87">
        <f>[12]Шаблон!$AM14</f>
        <v>58</v>
      </c>
      <c r="G12" s="249">
        <f t="shared" si="1"/>
        <v>90.625</v>
      </c>
      <c r="I12" s="122"/>
      <c r="J12" s="117"/>
    </row>
    <row r="13" spans="1:33" ht="30.75" customHeight="1" x14ac:dyDescent="0.3">
      <c r="A13" s="85" t="s">
        <v>32</v>
      </c>
      <c r="B13" s="247">
        <f>'[10]9'!C13</f>
        <v>200</v>
      </c>
      <c r="C13" s="87">
        <f>[12]Шаблон!$I15</f>
        <v>33</v>
      </c>
      <c r="D13" s="249">
        <f t="shared" si="0"/>
        <v>16.5</v>
      </c>
      <c r="E13" s="248">
        <f>'[10]9'!F13</f>
        <v>131</v>
      </c>
      <c r="F13" s="87">
        <f>[12]Шаблон!$AM15</f>
        <v>29</v>
      </c>
      <c r="G13" s="249">
        <f t="shared" si="1"/>
        <v>22.137404580152673</v>
      </c>
      <c r="I13" s="122"/>
      <c r="J13" s="117"/>
    </row>
    <row r="14" spans="1:33" ht="41.25" customHeight="1" x14ac:dyDescent="0.3">
      <c r="A14" s="85" t="s">
        <v>33</v>
      </c>
      <c r="B14" s="247">
        <f>'[10]9'!C14</f>
        <v>1633</v>
      </c>
      <c r="C14" s="87">
        <f>[12]Шаблон!$I16</f>
        <v>623</v>
      </c>
      <c r="D14" s="249">
        <f t="shared" si="0"/>
        <v>38.150642988364972</v>
      </c>
      <c r="E14" s="248">
        <f>'[10]9'!F14</f>
        <v>1205</v>
      </c>
      <c r="F14" s="87">
        <f>[12]Шаблон!$AM16</f>
        <v>533</v>
      </c>
      <c r="G14" s="249">
        <f t="shared" si="1"/>
        <v>44.232365145228215</v>
      </c>
      <c r="I14" s="122"/>
      <c r="J14" s="117"/>
    </row>
    <row r="15" spans="1:33" ht="41.25" customHeight="1" x14ac:dyDescent="0.3">
      <c r="A15" s="85" t="s">
        <v>34</v>
      </c>
      <c r="B15" s="247">
        <f>'[10]9'!C15</f>
        <v>460</v>
      </c>
      <c r="C15" s="87">
        <f>[12]Шаблон!$I17</f>
        <v>250</v>
      </c>
      <c r="D15" s="249">
        <f t="shared" si="0"/>
        <v>54.347826086956516</v>
      </c>
      <c r="E15" s="248">
        <f>'[10]9'!F15</f>
        <v>359</v>
      </c>
      <c r="F15" s="87">
        <f>[12]Шаблон!$AM17</f>
        <v>208</v>
      </c>
      <c r="G15" s="249">
        <f t="shared" si="1"/>
        <v>57.938718662952645</v>
      </c>
      <c r="I15" s="122"/>
      <c r="J15" s="117"/>
    </row>
    <row r="16" spans="1:33" ht="41.25" customHeight="1" x14ac:dyDescent="0.3">
      <c r="A16" s="85" t="s">
        <v>35</v>
      </c>
      <c r="B16" s="247">
        <f>'[10]9'!C16</f>
        <v>248</v>
      </c>
      <c r="C16" s="87">
        <f>[12]Шаблон!$I18</f>
        <v>70</v>
      </c>
      <c r="D16" s="249">
        <f t="shared" si="0"/>
        <v>28.225806451612907</v>
      </c>
      <c r="E16" s="248">
        <f>'[10]9'!F16</f>
        <v>178</v>
      </c>
      <c r="F16" s="87">
        <f>[12]Шаблон!$AM18</f>
        <v>63</v>
      </c>
      <c r="G16" s="249">
        <f t="shared" si="1"/>
        <v>35.393258426966291</v>
      </c>
      <c r="I16" s="122"/>
      <c r="J16" s="117"/>
    </row>
    <row r="17" spans="1:10" ht="28.5" customHeight="1" x14ac:dyDescent="0.3">
      <c r="A17" s="85" t="s">
        <v>36</v>
      </c>
      <c r="B17" s="247">
        <f>'[10]9'!C17</f>
        <v>83</v>
      </c>
      <c r="C17" s="87">
        <f>[12]Шаблон!$I19</f>
        <v>50</v>
      </c>
      <c r="D17" s="249">
        <f t="shared" si="0"/>
        <v>60.24096385542169</v>
      </c>
      <c r="E17" s="248">
        <f>'[10]9'!F17</f>
        <v>66</v>
      </c>
      <c r="F17" s="87">
        <f>[12]Шаблон!$AM19</f>
        <v>41</v>
      </c>
      <c r="G17" s="249">
        <f t="shared" si="1"/>
        <v>62.121212121212125</v>
      </c>
      <c r="I17" s="122"/>
      <c r="J17" s="117"/>
    </row>
    <row r="18" spans="1:10" ht="30.75" customHeight="1" x14ac:dyDescent="0.3">
      <c r="A18" s="85" t="s">
        <v>37</v>
      </c>
      <c r="B18" s="247">
        <f>'[10]9'!C18</f>
        <v>225</v>
      </c>
      <c r="C18" s="87">
        <f>[12]Шаблон!$I20</f>
        <v>63</v>
      </c>
      <c r="D18" s="249">
        <f t="shared" si="0"/>
        <v>28.000000000000004</v>
      </c>
      <c r="E18" s="248">
        <f>'[10]9'!F18</f>
        <v>157</v>
      </c>
      <c r="F18" s="87">
        <f>[12]Шаблон!$AM20</f>
        <v>55</v>
      </c>
      <c r="G18" s="249">
        <f t="shared" si="1"/>
        <v>35.031847133757957</v>
      </c>
      <c r="I18" s="122"/>
      <c r="J18" s="117"/>
    </row>
    <row r="19" spans="1:10" ht="30.75" customHeight="1" x14ac:dyDescent="0.3">
      <c r="A19" s="85" t="s">
        <v>38</v>
      </c>
      <c r="B19" s="247">
        <f>'[10]9'!C19</f>
        <v>77</v>
      </c>
      <c r="C19" s="87">
        <f>[12]Шаблон!$I21</f>
        <v>38</v>
      </c>
      <c r="D19" s="249">
        <f t="shared" si="0"/>
        <v>49.350649350649348</v>
      </c>
      <c r="E19" s="248">
        <f>'[10]9'!F19</f>
        <v>56</v>
      </c>
      <c r="F19" s="87">
        <f>[12]Шаблон!$AM21</f>
        <v>28</v>
      </c>
      <c r="G19" s="249">
        <f t="shared" si="1"/>
        <v>50</v>
      </c>
      <c r="I19" s="122"/>
      <c r="J19" s="117"/>
    </row>
    <row r="20" spans="1:10" ht="39" customHeight="1" x14ac:dyDescent="0.3">
      <c r="A20" s="85" t="s">
        <v>39</v>
      </c>
      <c r="B20" s="247">
        <f>'[10]9'!C20</f>
        <v>173</v>
      </c>
      <c r="C20" s="87">
        <f>[12]Шаблон!$I22</f>
        <v>58</v>
      </c>
      <c r="D20" s="249">
        <f t="shared" si="0"/>
        <v>33.52601156069364</v>
      </c>
      <c r="E20" s="248">
        <f>'[10]9'!F20</f>
        <v>137</v>
      </c>
      <c r="F20" s="87">
        <f>[12]Шаблон!$AM22</f>
        <v>51</v>
      </c>
      <c r="G20" s="249">
        <f t="shared" si="1"/>
        <v>37.226277372262771</v>
      </c>
      <c r="I20" s="122"/>
      <c r="J20" s="117"/>
    </row>
    <row r="21" spans="1:10" ht="39.75" customHeight="1" x14ac:dyDescent="0.3">
      <c r="A21" s="85" t="s">
        <v>40</v>
      </c>
      <c r="B21" s="247">
        <f>'[10]9'!C21</f>
        <v>234</v>
      </c>
      <c r="C21" s="87">
        <f>[12]Шаблон!$I23</f>
        <v>86</v>
      </c>
      <c r="D21" s="249">
        <f t="shared" si="0"/>
        <v>36.752136752136757</v>
      </c>
      <c r="E21" s="248">
        <f>'[10]9'!F21</f>
        <v>174</v>
      </c>
      <c r="F21" s="87">
        <f>[12]Шаблон!$AM23</f>
        <v>73</v>
      </c>
      <c r="G21" s="249">
        <f t="shared" si="1"/>
        <v>41.954022988505749</v>
      </c>
      <c r="I21" s="122"/>
      <c r="J21" s="117"/>
    </row>
    <row r="22" spans="1:10" ht="44.25" customHeight="1" x14ac:dyDescent="0.3">
      <c r="A22" s="85" t="s">
        <v>41</v>
      </c>
      <c r="B22" s="247">
        <f>'[10]9'!C22</f>
        <v>1035</v>
      </c>
      <c r="C22" s="87">
        <f>[12]Шаблон!$I24</f>
        <v>679</v>
      </c>
      <c r="D22" s="249">
        <f t="shared" si="0"/>
        <v>65.60386473429952</v>
      </c>
      <c r="E22" s="248">
        <f>'[10]9'!F22</f>
        <v>829</v>
      </c>
      <c r="F22" s="87">
        <f>[12]Шаблон!$AM24</f>
        <v>583</v>
      </c>
      <c r="G22" s="249">
        <f t="shared" si="1"/>
        <v>70.325693606755124</v>
      </c>
      <c r="I22" s="122"/>
      <c r="J22" s="117"/>
    </row>
    <row r="23" spans="1:10" ht="31.5" customHeight="1" x14ac:dyDescent="0.3">
      <c r="A23" s="85" t="s">
        <v>42</v>
      </c>
      <c r="B23" s="247">
        <f>'[10]9'!C23</f>
        <v>173</v>
      </c>
      <c r="C23" s="87">
        <f>[12]Шаблон!$I25</f>
        <v>106</v>
      </c>
      <c r="D23" s="249">
        <f t="shared" si="0"/>
        <v>61.271676300578036</v>
      </c>
      <c r="E23" s="248">
        <f>'[10]9'!F23</f>
        <v>137</v>
      </c>
      <c r="F23" s="87">
        <f>[12]Шаблон!$AM25</f>
        <v>92</v>
      </c>
      <c r="G23" s="249">
        <f t="shared" si="1"/>
        <v>67.153284671532845</v>
      </c>
      <c r="I23" s="122"/>
      <c r="J23" s="117"/>
    </row>
    <row r="24" spans="1:10" ht="42" customHeight="1" x14ac:dyDescent="0.3">
      <c r="A24" s="85" t="s">
        <v>43</v>
      </c>
      <c r="B24" s="247">
        <f>'[10]9'!C24</f>
        <v>388</v>
      </c>
      <c r="C24" s="87">
        <f>[12]Шаблон!$I26</f>
        <v>228</v>
      </c>
      <c r="D24" s="249">
        <f t="shared" si="0"/>
        <v>58.762886597938149</v>
      </c>
      <c r="E24" s="248">
        <f>'[10]9'!F24</f>
        <v>300</v>
      </c>
      <c r="F24" s="87">
        <f>[12]Шаблон!$AM26</f>
        <v>202</v>
      </c>
      <c r="G24" s="249">
        <f t="shared" si="1"/>
        <v>67.333333333333329</v>
      </c>
      <c r="I24" s="122"/>
      <c r="J24" s="117"/>
    </row>
    <row r="25" spans="1:10" ht="42" customHeight="1" x14ac:dyDescent="0.3">
      <c r="A25" s="85" t="s">
        <v>44</v>
      </c>
      <c r="B25" s="247">
        <f>'[10]9'!C25</f>
        <v>51</v>
      </c>
      <c r="C25" s="87">
        <f>[12]Шаблон!$I27</f>
        <v>19</v>
      </c>
      <c r="D25" s="249">
        <f t="shared" si="0"/>
        <v>37.254901960784316</v>
      </c>
      <c r="E25" s="248">
        <f>'[10]9'!F25</f>
        <v>41</v>
      </c>
      <c r="F25" s="87">
        <f>[12]Шаблон!$AM27</f>
        <v>15</v>
      </c>
      <c r="G25" s="249">
        <f t="shared" si="1"/>
        <v>36.585365853658537</v>
      </c>
      <c r="I25" s="122"/>
      <c r="J25" s="117"/>
    </row>
    <row r="26" spans="1:10" ht="29.25" customHeight="1" x14ac:dyDescent="0.3">
      <c r="A26" s="85" t="s">
        <v>45</v>
      </c>
      <c r="B26" s="247">
        <f>'[10]9'!C26</f>
        <v>59</v>
      </c>
      <c r="C26" s="87">
        <f>[12]Шаблон!$I28</f>
        <v>39</v>
      </c>
      <c r="D26" s="249">
        <f t="shared" si="0"/>
        <v>66.101694915254242</v>
      </c>
      <c r="E26" s="248">
        <f>'[10]9'!F26</f>
        <v>47</v>
      </c>
      <c r="F26" s="87">
        <f>[12]Шаблон!$AM28</f>
        <v>31</v>
      </c>
      <c r="G26" s="249">
        <f t="shared" si="1"/>
        <v>65.957446808510639</v>
      </c>
      <c r="I26" s="122"/>
      <c r="J26" s="117"/>
    </row>
    <row r="27" spans="1:10" x14ac:dyDescent="0.3">
      <c r="A27" s="94"/>
      <c r="B27" s="91"/>
      <c r="F27" s="123"/>
      <c r="I27" s="90"/>
    </row>
    <row r="28" spans="1:10" x14ac:dyDescent="0.3">
      <c r="A28" s="94"/>
      <c r="B28" s="94"/>
      <c r="F28" s="110"/>
      <c r="I28" s="90"/>
    </row>
  </sheetData>
  <mergeCells count="2">
    <mergeCell ref="A1:G1"/>
    <mergeCell ref="A2:G2"/>
  </mergeCells>
  <pageMargins left="0.6692913385826772" right="0" top="0.39370078740157483" bottom="0.39370078740157483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61</vt:i4>
      </vt:variant>
    </vt:vector>
  </HeadingPairs>
  <TitlesOfParts>
    <vt:vector size="9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Лист1</vt:lpstr>
      <vt:lpstr>'1'!Заголовки_для_печати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'25'!Заголовки_для_печати</vt:lpstr>
      <vt:lpstr>'26'!Заголовки_для_печати</vt:lpstr>
      <vt:lpstr>'27'!Заголовки_для_печати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2024-01-25T14:14:45Z</cp:lastPrinted>
  <dcterms:created xsi:type="dcterms:W3CDTF">2020-12-10T10:35:03Z</dcterms:created>
  <dcterms:modified xsi:type="dcterms:W3CDTF">2024-02-09T08:32:30Z</dcterms:modified>
</cp:coreProperties>
</file>