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9440" windowHeight="11460" tabRatio="883" firstSheet="1" activeTab="27"/>
  </bookViews>
  <sheets>
    <sheet name="1" sheetId="35" r:id="rId1"/>
    <sheet name="2" sheetId="36" r:id="rId2"/>
    <sheet name="3" sheetId="9" r:id="rId3"/>
    <sheet name="4" sheetId="10" r:id="rId4"/>
    <sheet name="5" sheetId="11" r:id="rId5"/>
    <sheet name="6" sheetId="12" r:id="rId6"/>
    <sheet name="7" sheetId="34" r:id="rId7"/>
    <sheet name="8" sheetId="29" r:id="rId8"/>
    <sheet name="9" sheetId="13" r:id="rId9"/>
    <sheet name="10" sheetId="37" r:id="rId10"/>
    <sheet name="11" sheetId="14" r:id="rId11"/>
    <sheet name="12" sheetId="38" r:id="rId12"/>
    <sheet name="13" sheetId="39" r:id="rId13"/>
    <sheet name="14" sheetId="40" r:id="rId14"/>
    <sheet name="15" sheetId="41" r:id="rId15"/>
    <sheet name="16" sheetId="15" r:id="rId16"/>
    <sheet name="17" sheetId="42" r:id="rId17"/>
    <sheet name="18" sheetId="30" r:id="rId18"/>
    <sheet name="19" sheetId="31" r:id="rId19"/>
    <sheet name="20" sheetId="43" r:id="rId20"/>
    <sheet name="21" sheetId="44" r:id="rId21"/>
    <sheet name="22" sheetId="45" r:id="rId22"/>
    <sheet name="23" sheetId="46" r:id="rId23"/>
    <sheet name="24" sheetId="16" r:id="rId24"/>
    <sheet name="25" sheetId="17" r:id="rId25"/>
    <sheet name="26" sheetId="18" r:id="rId26"/>
    <sheet name="27" sheetId="21" r:id="rId27"/>
    <sheet name="28" sheetId="22" r:id="rId28"/>
    <sheet name="29" sheetId="47" r:id="rId29"/>
    <sheet name="30" sheetId="48" r:id="rId30"/>
    <sheet name="31" sheetId="49" r:id="rId31"/>
    <sheet name="32" sheetId="32" r:id="rId32"/>
    <sheet name="33" sheetId="33" r:id="rId33"/>
    <sheet name="34" sheetId="50" r:id="rId34"/>
    <sheet name="35" sheetId="51" r:id="rId35"/>
    <sheet name="Лист1" sheetId="52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6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'28'!$A$9:$BU$9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'8'!$F$1:$F$152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1" hidden="1">'2'!#REF!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0">'[1]Sheet1 (3)'!#REF!</definedName>
    <definedName name="date.e" localSheetId="9">'[2]Sheet1 (3)'!#REF!</definedName>
    <definedName name="date.e" localSheetId="10">'[2]Sheet1 (3)'!#REF!</definedName>
    <definedName name="date.e" localSheetId="11">'[2]Sheet1 (3)'!#REF!</definedName>
    <definedName name="date.e" localSheetId="12">'[3]Sheet1 (3)'!#REF!</definedName>
    <definedName name="date.e" localSheetId="13">'[3]Sheet1 (3)'!#REF!</definedName>
    <definedName name="date.e" localSheetId="14">'[3]Sheet1 (3)'!#REF!</definedName>
    <definedName name="date.e" localSheetId="15">'[2]Sheet1 (3)'!#REF!</definedName>
    <definedName name="date.e" localSheetId="16">'[2]Sheet1 (3)'!#REF!</definedName>
    <definedName name="date.e" localSheetId="1">'[2]Sheet1 (3)'!#REF!</definedName>
    <definedName name="date.e" localSheetId="20">'[3]Sheet1 (3)'!#REF!</definedName>
    <definedName name="date.e" localSheetId="21">'[3]Sheet1 (3)'!#REF!</definedName>
    <definedName name="date.e" localSheetId="22">'[3]Sheet1 (3)'!#REF!</definedName>
    <definedName name="date.e" localSheetId="23">'[2]Sheet1 (3)'!#REF!</definedName>
    <definedName name="date.e" localSheetId="24">'[2]Sheet1 (3)'!#REF!</definedName>
    <definedName name="date.e" localSheetId="25">'[2]Sheet1 (3)'!#REF!</definedName>
    <definedName name="date.e" localSheetId="26">'[3]Sheet1 (3)'!#REF!</definedName>
    <definedName name="date.e" localSheetId="27">'[1]Sheet1 (3)'!#REF!</definedName>
    <definedName name="date.e" localSheetId="28">'[3]Sheet1 (3)'!#REF!</definedName>
    <definedName name="date.e" localSheetId="29">'[3]Sheet1 (3)'!#REF!</definedName>
    <definedName name="date.e" localSheetId="30">'[3]Sheet1 (3)'!#REF!</definedName>
    <definedName name="date.e" localSheetId="31">'[1]Sheet1 (3)'!#REF!</definedName>
    <definedName name="date.e" localSheetId="32">'[1]Sheet1 (3)'!#REF!</definedName>
    <definedName name="date.e" localSheetId="33">'[3]Sheet1 (3)'!#REF!</definedName>
    <definedName name="date.e" localSheetId="34">'[3]Sheet1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'[3]Sheet1 (3)'!#REF!</definedName>
    <definedName name="date.e" localSheetId="8">'[2]Sheet1 (3)'!#REF!</definedName>
    <definedName name="date.e">'[3]Sheet1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8">#REF!</definedName>
    <definedName name="date_b">#REF!</definedName>
    <definedName name="date_e" localSheetId="0">'[1]Sheet1 (2)'!#REF!</definedName>
    <definedName name="date_e" localSheetId="9">'[2]Sheet1 (2)'!#REF!</definedName>
    <definedName name="date_e" localSheetId="10">'[2]Sheet1 (2)'!#REF!</definedName>
    <definedName name="date_e" localSheetId="11">'[2]Sheet1 (2)'!#REF!</definedName>
    <definedName name="date_e" localSheetId="12">'[3]Sheet1 (2)'!#REF!</definedName>
    <definedName name="date_e" localSheetId="13">'[3]Sheet1 (2)'!#REF!</definedName>
    <definedName name="date_e" localSheetId="14">'[3]Sheet1 (2)'!#REF!</definedName>
    <definedName name="date_e" localSheetId="15">'[2]Sheet1 (2)'!#REF!</definedName>
    <definedName name="date_e" localSheetId="16">'[2]Sheet1 (2)'!#REF!</definedName>
    <definedName name="date_e" localSheetId="1">'[2]Sheet1 (2)'!#REF!</definedName>
    <definedName name="date_e" localSheetId="20">'[3]Sheet1 (2)'!#REF!</definedName>
    <definedName name="date_e" localSheetId="21">'[3]Sheet1 (2)'!#REF!</definedName>
    <definedName name="date_e" localSheetId="22">'[3]Sheet1 (2)'!#REF!</definedName>
    <definedName name="date_e" localSheetId="23">'[2]Sheet1 (2)'!#REF!</definedName>
    <definedName name="date_e" localSheetId="24">'[2]Sheet1 (2)'!#REF!</definedName>
    <definedName name="date_e" localSheetId="25">'[2]Sheet1 (2)'!#REF!</definedName>
    <definedName name="date_e" localSheetId="26">'[3]Sheet1 (2)'!#REF!</definedName>
    <definedName name="date_e" localSheetId="27">'[1]Sheet1 (2)'!#REF!</definedName>
    <definedName name="date_e" localSheetId="28">'[3]Sheet1 (2)'!#REF!</definedName>
    <definedName name="date_e" localSheetId="29">'[3]Sheet1 (2)'!#REF!</definedName>
    <definedName name="date_e" localSheetId="30">'[3]Sheet1 (2)'!#REF!</definedName>
    <definedName name="date_e" localSheetId="31">'[1]Sheet1 (2)'!#REF!</definedName>
    <definedName name="date_e" localSheetId="32">'[1]Sheet1 (2)'!#REF!</definedName>
    <definedName name="date_e" localSheetId="33">'[3]Sheet1 (2)'!#REF!</definedName>
    <definedName name="date_e" localSheetId="34">'[3]Sheet1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'[3]Sheet1 (2)'!#REF!</definedName>
    <definedName name="date_e" localSheetId="8">'[2]Sheet1 (2)'!#REF!</definedName>
    <definedName name="date_e">'[3]Sheet1 (2)'!#REF!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0">[4]Sheet3!$A$3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">[4]Sheet3!$A$3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0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8">#REF!</definedName>
    <definedName name="hl_0">#REF!</definedName>
    <definedName name="hn_0" localSheetId="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'[2]Sheet1 (2)'!#REF!</definedName>
    <definedName name="lcz" localSheetId="10">'[2]Sheet1 (2)'!#REF!</definedName>
    <definedName name="lcz" localSheetId="11">'[2]Sheet1 (2)'!#REF!</definedName>
    <definedName name="lcz" localSheetId="12">'[3]Sheet1 (2)'!#REF!</definedName>
    <definedName name="lcz" localSheetId="13">'[3]Sheet1 (2)'!#REF!</definedName>
    <definedName name="lcz" localSheetId="14">'[3]Sheet1 (2)'!#REF!</definedName>
    <definedName name="lcz" localSheetId="15">'[2]Sheet1 (2)'!#REF!</definedName>
    <definedName name="lcz" localSheetId="16">'[2]Sheet1 (2)'!#REF!</definedName>
    <definedName name="lcz" localSheetId="1">'[2]Sheet1 (2)'!#REF!</definedName>
    <definedName name="lcz" localSheetId="20">'[3]Sheet1 (2)'!#REF!</definedName>
    <definedName name="lcz" localSheetId="21">'[3]Sheet1 (2)'!#REF!</definedName>
    <definedName name="lcz" localSheetId="22">'[3]Sheet1 (2)'!#REF!</definedName>
    <definedName name="lcz" localSheetId="23">'[2]Sheet1 (2)'!#REF!</definedName>
    <definedName name="lcz" localSheetId="24">'[2]Sheet1 (2)'!#REF!</definedName>
    <definedName name="lcz" localSheetId="25">'[2]Sheet1 (2)'!#REF!</definedName>
    <definedName name="lcz" localSheetId="26">'[3]Sheet1 (2)'!#REF!</definedName>
    <definedName name="lcz" localSheetId="27">'[1]Sheet1 (2)'!#REF!</definedName>
    <definedName name="lcz" localSheetId="28">'[3]Sheet1 (2)'!#REF!</definedName>
    <definedName name="lcz" localSheetId="29">'[3]Sheet1 (2)'!#REF!</definedName>
    <definedName name="lcz" localSheetId="30">'[3]Sheet1 (2)'!#REF!</definedName>
    <definedName name="lcz" localSheetId="31">'[1]Sheet1 (2)'!#REF!</definedName>
    <definedName name="lcz" localSheetId="32">'[1]Sheet1 (2)'!#REF!</definedName>
    <definedName name="lcz" localSheetId="33">'[3]Sheet1 (2)'!#REF!</definedName>
    <definedName name="lcz" localSheetId="34">'[3]Sheet1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8">'[2]Sheet1 (2)'!#REF!</definedName>
    <definedName name="lcz">'[3]Sheet1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1" hidden="1">'2'!#REF!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'1'!$B:$B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">'2'!$A:$A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0">'1'!$B$1:$F$29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'2'!$A$1:$E$30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'27'!$A$1:$E$27</definedName>
    <definedName name="_xlnm.Print_Area" localSheetId="27">'28'!$A$1:$BT$30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'33'!$A$1:$C$150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'8'!$A$1:$G$151</definedName>
    <definedName name="_xlnm.Print_Area" localSheetId="8">'9'!$A$1:$G$26</definedName>
    <definedName name="олд" localSheetId="9">'[3]Sheet1 (3)'!#REF!</definedName>
    <definedName name="олд" localSheetId="10">'[3]Sheet1 (3)'!#REF!</definedName>
    <definedName name="олд" localSheetId="11">'[3]Sheet1 (3)'!#REF!</definedName>
    <definedName name="олд" localSheetId="12">'[3]Sheet1 (3)'!#REF!</definedName>
    <definedName name="олд" localSheetId="13">'[3]Sheet1 (3)'!#REF!</definedName>
    <definedName name="олд" localSheetId="14">'[3]Sheet1 (3)'!#REF!</definedName>
    <definedName name="олд" localSheetId="15">'[3]Sheet1 (3)'!#REF!</definedName>
    <definedName name="олд" localSheetId="16">'[3]Sheet1 (3)'!#REF!</definedName>
    <definedName name="олд" localSheetId="1">'[3]Sheet1 (3)'!#REF!</definedName>
    <definedName name="олд" localSheetId="20">'[3]Sheet1 (3)'!#REF!</definedName>
    <definedName name="олд" localSheetId="21">'[3]Sheet1 (3)'!#REF!</definedName>
    <definedName name="олд" localSheetId="22">'[3]Sheet1 (3)'!#REF!</definedName>
    <definedName name="олд" localSheetId="23">'[3]Sheet1 (3)'!#REF!</definedName>
    <definedName name="олд" localSheetId="24">'[3]Sheet1 (3)'!#REF!</definedName>
    <definedName name="олд" localSheetId="25">'[3]Sheet1 (3)'!#REF!</definedName>
    <definedName name="олд" localSheetId="26">'[3]Sheet1 (3)'!#REF!</definedName>
    <definedName name="олд" localSheetId="28">'[3]Sheet1 (3)'!#REF!</definedName>
    <definedName name="олд" localSheetId="29">'[3]Sheet1 (3)'!#REF!</definedName>
    <definedName name="олд" localSheetId="30">'[3]Sheet1 (3)'!#REF!</definedName>
    <definedName name="олд" localSheetId="31">'[3]Sheet1 (3)'!#REF!</definedName>
    <definedName name="олд" localSheetId="32">'[3]Sheet1 (3)'!#REF!</definedName>
    <definedName name="олд" localSheetId="33">'[3]Sheet1 (3)'!#REF!</definedName>
    <definedName name="олд" localSheetId="34">'[3]Sheet1 (3)'!#REF!</definedName>
    <definedName name="олд" localSheetId="3">'[3]Sheet1 (3)'!#REF!</definedName>
    <definedName name="олд" localSheetId="4">'[3]Sheet1 (3)'!#REF!</definedName>
    <definedName name="олд" localSheetId="5">'[3]Sheet1 (3)'!#REF!</definedName>
    <definedName name="олд" localSheetId="6">'[3]Sheet1 (3)'!#REF!</definedName>
    <definedName name="олд" localSheetId="8">'[3]Sheet1 (3)'!#REF!</definedName>
    <definedName name="олд">'[3]Sheet1 (3)'!#REF!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4">'[2]Sheet1 (2)'!#REF!</definedName>
    <definedName name="оплад" localSheetId="20">'[2]Sheet1 (2)'!#REF!</definedName>
    <definedName name="оплад" localSheetId="21">'[2]Sheet1 (2)'!#REF!</definedName>
    <definedName name="оплад" localSheetId="22">'[2]Sheet1 (2)'!#REF!</definedName>
    <definedName name="оплад" localSheetId="28">'[2]Sheet1 (2)'!#REF!</definedName>
    <definedName name="оплад" localSheetId="29">'[2]Sheet1 (2)'!#REF!</definedName>
    <definedName name="оплад" localSheetId="30">'[2]Sheet1 (2)'!#REF!</definedName>
    <definedName name="оплад" localSheetId="33">'[2]Sheet1 (2)'!#REF!</definedName>
    <definedName name="оплад" localSheetId="34">'[2]Sheet1 (2)'!#REF!</definedName>
    <definedName name="оплад" localSheetId="6">'[2]Sheet1 (2)'!#REF!</definedName>
    <definedName name="оплад">'[2]Sheet1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 localSheetId="6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 localSheetId="6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 localSheetId="6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4">'[2]Sheet1 (3)'!#REF!</definedName>
    <definedName name="праовл" localSheetId="20">'[2]Sheet1 (3)'!#REF!</definedName>
    <definedName name="праовл" localSheetId="21">'[2]Sheet1 (3)'!#REF!</definedName>
    <definedName name="праовл" localSheetId="22">'[2]Sheet1 (3)'!#REF!</definedName>
    <definedName name="праовл" localSheetId="28">'[2]Sheet1 (3)'!#REF!</definedName>
    <definedName name="праовл" localSheetId="29">'[2]Sheet1 (3)'!#REF!</definedName>
    <definedName name="праовл" localSheetId="30">'[2]Sheet1 (3)'!#REF!</definedName>
    <definedName name="праовл" localSheetId="33">'[2]Sheet1 (3)'!#REF!</definedName>
    <definedName name="праовл" localSheetId="34">'[2]Sheet1 (3)'!#REF!</definedName>
    <definedName name="праовл">'[2]Sheet1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 localSheetId="6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4">'[2]Sheet1 (2)'!#REF!</definedName>
    <definedName name="рррр" localSheetId="20">'[2]Sheet1 (2)'!#REF!</definedName>
    <definedName name="рррр" localSheetId="21">'[2]Sheet1 (2)'!#REF!</definedName>
    <definedName name="рррр" localSheetId="22">'[2]Sheet1 (2)'!#REF!</definedName>
    <definedName name="рррр" localSheetId="28">'[2]Sheet1 (2)'!#REF!</definedName>
    <definedName name="рррр" localSheetId="29">'[2]Sheet1 (2)'!#REF!</definedName>
    <definedName name="рррр" localSheetId="30">'[2]Sheet1 (2)'!#REF!</definedName>
    <definedName name="рррр" localSheetId="33">'[2]Sheet1 (2)'!#REF!</definedName>
    <definedName name="рррр" localSheetId="34">'[2]Sheet1 (2)'!#REF!</definedName>
    <definedName name="рррр">'[2]Sheet1 (2)'!#REF!</definedName>
    <definedName name="ррррау" localSheetId="11">'[3]Sheet1 (3)'!#REF!</definedName>
    <definedName name="ррррау" localSheetId="12">'[3]Sheet1 (3)'!#REF!</definedName>
    <definedName name="ррррау" localSheetId="13">'[3]Sheet1 (3)'!#REF!</definedName>
    <definedName name="ррррау" localSheetId="14">'[3]Sheet1 (3)'!#REF!</definedName>
    <definedName name="ррррау" localSheetId="20">'[3]Sheet1 (3)'!#REF!</definedName>
    <definedName name="ррррау" localSheetId="21">'[3]Sheet1 (3)'!#REF!</definedName>
    <definedName name="ррррау" localSheetId="22">'[3]Sheet1 (3)'!#REF!</definedName>
    <definedName name="ррррау" localSheetId="28">'[3]Sheet1 (3)'!#REF!</definedName>
    <definedName name="ррррау" localSheetId="29">'[3]Sheet1 (3)'!#REF!</definedName>
    <definedName name="ррррау" localSheetId="30">'[3]Sheet1 (3)'!#REF!</definedName>
    <definedName name="ррррау" localSheetId="33">'[3]Sheet1 (3)'!#REF!</definedName>
    <definedName name="ррррау" localSheetId="34">'[3]Sheet1 (3)'!#REF!</definedName>
    <definedName name="ррррау">'[3]Sheet1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0">[7]Sheet3!$A$2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1">[7]Sheet3!$A$2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BT10" i="22" l="1"/>
  <c r="BT11" i="22"/>
  <c r="BT12" i="22"/>
  <c r="BT13" i="22"/>
  <c r="BT14" i="22"/>
  <c r="BT15" i="22"/>
  <c r="BT16" i="22"/>
  <c r="BT17" i="22"/>
  <c r="BT18" i="22"/>
  <c r="BT19" i="22"/>
  <c r="BT20" i="22"/>
  <c r="BT21" i="22"/>
  <c r="BT22" i="22"/>
  <c r="BT23" i="22"/>
  <c r="BT24" i="22"/>
  <c r="BT25" i="22"/>
  <c r="BT26" i="22"/>
  <c r="BT27" i="22"/>
  <c r="BT28" i="22"/>
  <c r="BT29" i="22"/>
  <c r="BT30" i="22"/>
  <c r="BS10" i="22"/>
  <c r="BS11" i="22"/>
  <c r="BS12" i="22"/>
  <c r="BS13" i="22"/>
  <c r="BS14" i="22"/>
  <c r="BS15" i="22"/>
  <c r="BS16" i="22"/>
  <c r="BS17" i="22"/>
  <c r="BS18" i="22"/>
  <c r="BS19" i="22"/>
  <c r="BS20" i="22"/>
  <c r="BS21" i="22"/>
  <c r="BS22" i="22"/>
  <c r="BS23" i="22"/>
  <c r="BS24" i="22"/>
  <c r="BS25" i="22"/>
  <c r="BS26" i="22"/>
  <c r="BS27" i="22"/>
  <c r="BS28" i="22"/>
  <c r="BS29" i="22"/>
  <c r="BS30" i="22"/>
  <c r="BR10" i="22"/>
  <c r="BR11" i="22"/>
  <c r="BR12" i="22"/>
  <c r="BR13" i="22"/>
  <c r="BR14" i="22"/>
  <c r="BR15" i="22"/>
  <c r="BR16" i="22"/>
  <c r="BR17" i="22"/>
  <c r="BR18" i="22"/>
  <c r="BR19" i="22"/>
  <c r="BR20" i="22"/>
  <c r="BR21" i="22"/>
  <c r="BR22" i="22"/>
  <c r="BR23" i="22"/>
  <c r="BR24" i="22"/>
  <c r="BR25" i="22"/>
  <c r="BR26" i="22"/>
  <c r="BR27" i="22"/>
  <c r="BR28" i="22"/>
  <c r="BR29" i="22"/>
  <c r="BR30" i="22"/>
  <c r="BQ10" i="22"/>
  <c r="BQ11" i="22"/>
  <c r="BQ12" i="22"/>
  <c r="BQ13" i="22"/>
  <c r="BQ14" i="22"/>
  <c r="BQ15" i="22"/>
  <c r="BQ16" i="22"/>
  <c r="BQ17" i="22"/>
  <c r="BQ18" i="22"/>
  <c r="BQ19" i="22"/>
  <c r="BQ20" i="22"/>
  <c r="BQ21" i="22"/>
  <c r="BQ22" i="22"/>
  <c r="BQ23" i="22"/>
  <c r="BQ24" i="22"/>
  <c r="BQ25" i="22"/>
  <c r="BQ26" i="22"/>
  <c r="BQ27" i="22"/>
  <c r="BQ28" i="22"/>
  <c r="BQ29" i="22"/>
  <c r="BQ30" i="22"/>
  <c r="BP10" i="22"/>
  <c r="BP11" i="22"/>
  <c r="BP12" i="22"/>
  <c r="BP13" i="22"/>
  <c r="BP14" i="22"/>
  <c r="BP15" i="22"/>
  <c r="BP16" i="22"/>
  <c r="BP17" i="22"/>
  <c r="BP18" i="22"/>
  <c r="BP19" i="22"/>
  <c r="BP20" i="22"/>
  <c r="BP21" i="22"/>
  <c r="BP22" i="22"/>
  <c r="BP23" i="22"/>
  <c r="BP24" i="22"/>
  <c r="BP25" i="22"/>
  <c r="BP26" i="22"/>
  <c r="BP27" i="22"/>
  <c r="BP28" i="22"/>
  <c r="BP29" i="22"/>
  <c r="BP30" i="22"/>
  <c r="BO10" i="22"/>
  <c r="BO11" i="22"/>
  <c r="BO12" i="22"/>
  <c r="BO13" i="22"/>
  <c r="BO14" i="22"/>
  <c r="BO15" i="22"/>
  <c r="BO16" i="22"/>
  <c r="BO17" i="22"/>
  <c r="BO18" i="22"/>
  <c r="BO19" i="22"/>
  <c r="BO20" i="22"/>
  <c r="BO21" i="22"/>
  <c r="BO22" i="22"/>
  <c r="BO23" i="22"/>
  <c r="BO24" i="22"/>
  <c r="BO25" i="22"/>
  <c r="BO26" i="22"/>
  <c r="BO27" i="22"/>
  <c r="BO28" i="22"/>
  <c r="BO29" i="22"/>
  <c r="BO30" i="22"/>
  <c r="BN10" i="22"/>
  <c r="BN11" i="22"/>
  <c r="BN12" i="22"/>
  <c r="BN13" i="22"/>
  <c r="BN14" i="22"/>
  <c r="BN15" i="22"/>
  <c r="BN16" i="22"/>
  <c r="BN17" i="22"/>
  <c r="BN18" i="22"/>
  <c r="BN19" i="22"/>
  <c r="BN20" i="22"/>
  <c r="BN21" i="22"/>
  <c r="BN22" i="22"/>
  <c r="BN23" i="22"/>
  <c r="BN24" i="22"/>
  <c r="BN25" i="22"/>
  <c r="BN26" i="22"/>
  <c r="BN27" i="22"/>
  <c r="BN28" i="22"/>
  <c r="BN29" i="22"/>
  <c r="BN30" i="22"/>
  <c r="BM10" i="22"/>
  <c r="BM11" i="22"/>
  <c r="BM12" i="22"/>
  <c r="BM13" i="22"/>
  <c r="BM14" i="22"/>
  <c r="BM15" i="22"/>
  <c r="BM16" i="22"/>
  <c r="BM17" i="22"/>
  <c r="BM18" i="22"/>
  <c r="BM19" i="22"/>
  <c r="BM20" i="22"/>
  <c r="BM21" i="22"/>
  <c r="BM22" i="22"/>
  <c r="BM23" i="22"/>
  <c r="BM24" i="22"/>
  <c r="BM25" i="22"/>
  <c r="BM26" i="22"/>
  <c r="BM27" i="22"/>
  <c r="BM28" i="22"/>
  <c r="BM29" i="22"/>
  <c r="BM30" i="22"/>
  <c r="BL10" i="22"/>
  <c r="BL11" i="22"/>
  <c r="BL12" i="22"/>
  <c r="BL13" i="22"/>
  <c r="BL14" i="22"/>
  <c r="BL15" i="22"/>
  <c r="BL16" i="22"/>
  <c r="BL17" i="22"/>
  <c r="BL18" i="22"/>
  <c r="BL19" i="22"/>
  <c r="BL20" i="22"/>
  <c r="BL21" i="22"/>
  <c r="BL22" i="22"/>
  <c r="BL23" i="22"/>
  <c r="BL24" i="22"/>
  <c r="BL25" i="22"/>
  <c r="BL26" i="22"/>
  <c r="BL27" i="22"/>
  <c r="BL28" i="22"/>
  <c r="BL29" i="22"/>
  <c r="BL30" i="22"/>
  <c r="BK10" i="22"/>
  <c r="BK11" i="22"/>
  <c r="BK12" i="22"/>
  <c r="BK13" i="22"/>
  <c r="BK14" i="22"/>
  <c r="BK15" i="22"/>
  <c r="BK16" i="22"/>
  <c r="BK17" i="22"/>
  <c r="BK18" i="22"/>
  <c r="BK19" i="22"/>
  <c r="BK20" i="22"/>
  <c r="BK21" i="22"/>
  <c r="BK22" i="22"/>
  <c r="BK23" i="22"/>
  <c r="BK24" i="22"/>
  <c r="BK25" i="22"/>
  <c r="BK26" i="22"/>
  <c r="BK27" i="22"/>
  <c r="BK28" i="22"/>
  <c r="BK29" i="22"/>
  <c r="BK30" i="22"/>
  <c r="BJ10" i="22"/>
  <c r="BJ11" i="22"/>
  <c r="BJ12" i="22"/>
  <c r="BJ13" i="22"/>
  <c r="BJ14" i="22"/>
  <c r="BJ15" i="22"/>
  <c r="BJ16" i="22"/>
  <c r="BJ17" i="22"/>
  <c r="BJ18" i="22"/>
  <c r="BJ19" i="22"/>
  <c r="BJ20" i="22"/>
  <c r="BJ21" i="22"/>
  <c r="BJ22" i="22"/>
  <c r="BJ23" i="22"/>
  <c r="BJ24" i="22"/>
  <c r="BJ25" i="22"/>
  <c r="BJ26" i="22"/>
  <c r="BJ27" i="22"/>
  <c r="BJ28" i="22"/>
  <c r="BJ29" i="22"/>
  <c r="BJ30" i="22"/>
  <c r="BI10" i="22"/>
  <c r="BI11" i="22"/>
  <c r="BI12" i="22"/>
  <c r="BI13" i="22"/>
  <c r="BI14" i="22"/>
  <c r="BI15" i="22"/>
  <c r="BI16" i="22"/>
  <c r="BI17" i="22"/>
  <c r="BI18" i="22"/>
  <c r="BI19" i="22"/>
  <c r="BI20" i="22"/>
  <c r="BI21" i="22"/>
  <c r="BI22" i="22"/>
  <c r="BI23" i="22"/>
  <c r="BI24" i="22"/>
  <c r="BI25" i="22"/>
  <c r="BI26" i="22"/>
  <c r="BI27" i="22"/>
  <c r="BI28" i="22"/>
  <c r="BI29" i="22"/>
  <c r="BI30" i="22"/>
  <c r="BH10" i="22"/>
  <c r="BH11" i="22"/>
  <c r="BH12" i="22"/>
  <c r="BH13" i="22"/>
  <c r="BH14" i="22"/>
  <c r="BH15" i="22"/>
  <c r="BH16" i="22"/>
  <c r="BH17" i="22"/>
  <c r="BH18" i="22"/>
  <c r="BH19" i="22"/>
  <c r="BH20" i="22"/>
  <c r="BH21" i="22"/>
  <c r="BH22" i="22"/>
  <c r="BH23" i="22"/>
  <c r="BH24" i="22"/>
  <c r="BH25" i="22"/>
  <c r="BH26" i="22"/>
  <c r="BH27" i="22"/>
  <c r="BH28" i="22"/>
  <c r="BH29" i="22"/>
  <c r="BH30" i="22"/>
  <c r="BG10" i="22"/>
  <c r="BG11" i="22"/>
  <c r="BG12" i="22"/>
  <c r="BG13" i="22"/>
  <c r="BG14" i="22"/>
  <c r="BG15" i="22"/>
  <c r="BG16" i="22"/>
  <c r="BG17" i="22"/>
  <c r="BG18" i="22"/>
  <c r="BG19" i="22"/>
  <c r="BG20" i="22"/>
  <c r="BG21" i="22"/>
  <c r="BG22" i="22"/>
  <c r="BG23" i="22"/>
  <c r="BG24" i="22"/>
  <c r="BG25" i="22"/>
  <c r="BG26" i="22"/>
  <c r="BG27" i="22"/>
  <c r="BG28" i="22"/>
  <c r="BG29" i="22"/>
  <c r="BG30" i="22"/>
  <c r="BF10" i="22"/>
  <c r="BF11" i="22"/>
  <c r="BF12" i="22"/>
  <c r="BF13" i="22"/>
  <c r="BF14" i="22"/>
  <c r="BF15" i="22"/>
  <c r="BF16" i="22"/>
  <c r="BF17" i="22"/>
  <c r="BF18" i="22"/>
  <c r="BF19" i="22"/>
  <c r="BF20" i="22"/>
  <c r="BF21" i="22"/>
  <c r="BF22" i="22"/>
  <c r="BF23" i="22"/>
  <c r="BF24" i="22"/>
  <c r="BF25" i="22"/>
  <c r="BF26" i="22"/>
  <c r="BF27" i="22"/>
  <c r="BF28" i="22"/>
  <c r="BF29" i="22"/>
  <c r="BF30" i="22"/>
  <c r="BE10" i="22"/>
  <c r="BE11" i="22"/>
  <c r="BE12" i="22"/>
  <c r="BE13" i="22"/>
  <c r="BE14" i="22"/>
  <c r="BE15" i="22"/>
  <c r="BE16" i="22"/>
  <c r="BE17" i="22"/>
  <c r="BE18" i="22"/>
  <c r="BE19" i="22"/>
  <c r="BE20" i="22"/>
  <c r="BE21" i="22"/>
  <c r="BE22" i="22"/>
  <c r="BE23" i="22"/>
  <c r="BE24" i="22"/>
  <c r="BE25" i="22"/>
  <c r="BE26" i="22"/>
  <c r="BE27" i="22"/>
  <c r="BE28" i="22"/>
  <c r="BE29" i="22"/>
  <c r="BE30" i="22"/>
  <c r="BD10" i="22"/>
  <c r="BD11" i="22"/>
  <c r="BD12" i="22"/>
  <c r="BD13" i="22"/>
  <c r="BD14" i="22"/>
  <c r="BD15" i="22"/>
  <c r="BD16" i="22"/>
  <c r="BD17" i="22"/>
  <c r="BD18" i="22"/>
  <c r="BD19" i="22"/>
  <c r="BD20" i="22"/>
  <c r="BD21" i="22"/>
  <c r="BD22" i="22"/>
  <c r="BD23" i="22"/>
  <c r="BD24" i="22"/>
  <c r="BD25" i="22"/>
  <c r="BD26" i="22"/>
  <c r="BD27" i="22"/>
  <c r="BD28" i="22"/>
  <c r="BD29" i="22"/>
  <c r="BD30" i="22"/>
  <c r="BC10" i="22"/>
  <c r="BC11" i="22"/>
  <c r="BC12" i="22"/>
  <c r="BC13" i="22"/>
  <c r="BC14" i="22"/>
  <c r="BC15" i="22"/>
  <c r="BC16" i="22"/>
  <c r="BC17" i="22"/>
  <c r="BC18" i="22"/>
  <c r="BC19" i="22"/>
  <c r="BC20" i="22"/>
  <c r="BC21" i="22"/>
  <c r="BC22" i="22"/>
  <c r="BC23" i="22"/>
  <c r="BC24" i="22"/>
  <c r="BC25" i="22"/>
  <c r="BC26" i="22"/>
  <c r="BC27" i="22"/>
  <c r="BC28" i="22"/>
  <c r="BC29" i="22"/>
  <c r="BC30" i="22"/>
  <c r="BB10" i="22"/>
  <c r="BB11" i="22"/>
  <c r="BB12" i="22"/>
  <c r="BB13" i="22"/>
  <c r="BB14" i="22"/>
  <c r="BB15" i="22"/>
  <c r="BB16" i="22"/>
  <c r="BB17" i="22"/>
  <c r="BB18" i="22"/>
  <c r="BB19" i="22"/>
  <c r="BB20" i="22"/>
  <c r="BB21" i="22"/>
  <c r="BB22" i="22"/>
  <c r="BB23" i="22"/>
  <c r="BB24" i="22"/>
  <c r="BB25" i="22"/>
  <c r="BB26" i="22"/>
  <c r="BB27" i="22"/>
  <c r="BB28" i="22"/>
  <c r="BB29" i="22"/>
  <c r="BB30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BA10" i="22" l="1"/>
  <c r="BA11" i="22"/>
  <c r="BA12" i="22"/>
  <c r="BA13" i="22"/>
  <c r="BA14" i="22"/>
  <c r="BA15" i="22"/>
  <c r="BA16" i="22"/>
  <c r="BA17" i="22"/>
  <c r="BA18" i="22"/>
  <c r="BA19" i="22"/>
  <c r="BA20" i="22"/>
  <c r="BA21" i="22"/>
  <c r="BA22" i="22"/>
  <c r="BA23" i="22"/>
  <c r="BA24" i="22"/>
  <c r="BA25" i="22"/>
  <c r="BA26" i="22"/>
  <c r="BA27" i="22"/>
  <c r="BA28" i="22"/>
  <c r="BA29" i="22"/>
  <c r="BA30" i="22"/>
  <c r="BA9" i="22"/>
  <c r="AZ10" i="22"/>
  <c r="AZ11" i="22"/>
  <c r="AZ12" i="22"/>
  <c r="AZ13" i="22"/>
  <c r="AZ14" i="22"/>
  <c r="AZ15" i="22"/>
  <c r="AZ16" i="22"/>
  <c r="AZ17" i="22"/>
  <c r="AZ18" i="22"/>
  <c r="AZ19" i="22"/>
  <c r="AZ20" i="22"/>
  <c r="AZ21" i="22"/>
  <c r="AZ22" i="22"/>
  <c r="AZ23" i="22"/>
  <c r="AZ24" i="22"/>
  <c r="AZ25" i="22"/>
  <c r="AZ26" i="22"/>
  <c r="AZ27" i="22"/>
  <c r="AZ28" i="22"/>
  <c r="AZ29" i="22"/>
  <c r="AZ30" i="22"/>
  <c r="AZ9" i="22"/>
  <c r="AY10" i="22"/>
  <c r="AY11" i="22"/>
  <c r="AY12" i="22"/>
  <c r="AY13" i="22"/>
  <c r="AY14" i="22"/>
  <c r="AY15" i="22"/>
  <c r="AY16" i="22"/>
  <c r="AY17" i="22"/>
  <c r="AY18" i="22"/>
  <c r="AY19" i="22"/>
  <c r="AY20" i="22"/>
  <c r="AY21" i="22"/>
  <c r="AY22" i="22"/>
  <c r="AY23" i="22"/>
  <c r="AY24" i="22"/>
  <c r="AY25" i="22"/>
  <c r="AY26" i="22"/>
  <c r="AY27" i="22"/>
  <c r="AY28" i="22"/>
  <c r="AY29" i="22"/>
  <c r="AY30" i="22"/>
  <c r="AY9" i="22"/>
  <c r="AX10" i="22"/>
  <c r="AX11" i="22"/>
  <c r="AX12" i="22"/>
  <c r="AX13" i="22"/>
  <c r="AX14" i="22"/>
  <c r="AX15" i="22"/>
  <c r="AX16" i="22"/>
  <c r="AX17" i="22"/>
  <c r="AX18" i="22"/>
  <c r="AX19" i="22"/>
  <c r="AX20" i="22"/>
  <c r="AX21" i="22"/>
  <c r="AX22" i="22"/>
  <c r="AX23" i="22"/>
  <c r="AX24" i="22"/>
  <c r="AX25" i="22"/>
  <c r="AX26" i="22"/>
  <c r="AX27" i="22"/>
  <c r="AX28" i="22"/>
  <c r="AX29" i="22"/>
  <c r="AX30" i="22"/>
  <c r="AX9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W22" i="22"/>
  <c r="AW23" i="22"/>
  <c r="AW24" i="22"/>
  <c r="AW25" i="22"/>
  <c r="AW26" i="22"/>
  <c r="AW27" i="22"/>
  <c r="AW28" i="22"/>
  <c r="AW29" i="22"/>
  <c r="AW30" i="22"/>
  <c r="AW9" i="22"/>
  <c r="AV10" i="22"/>
  <c r="AV11" i="22"/>
  <c r="AV12" i="22"/>
  <c r="AV13" i="22"/>
  <c r="AV14" i="22"/>
  <c r="AV15" i="22"/>
  <c r="AV16" i="22"/>
  <c r="AV17" i="22"/>
  <c r="AV18" i="22"/>
  <c r="AV19" i="22"/>
  <c r="AV20" i="22"/>
  <c r="AV21" i="22"/>
  <c r="AV22" i="22"/>
  <c r="AV23" i="22"/>
  <c r="AV24" i="22"/>
  <c r="AV25" i="22"/>
  <c r="AV26" i="22"/>
  <c r="AV27" i="22"/>
  <c r="AV28" i="22"/>
  <c r="AV29" i="22"/>
  <c r="AV30" i="22"/>
  <c r="AV9" i="22"/>
  <c r="AU10" i="22"/>
  <c r="AU11" i="22"/>
  <c r="AU12" i="22"/>
  <c r="AU13" i="22"/>
  <c r="AU14" i="22"/>
  <c r="AU15" i="22"/>
  <c r="AU16" i="22"/>
  <c r="AU17" i="22"/>
  <c r="AU18" i="22"/>
  <c r="AU19" i="22"/>
  <c r="AU20" i="22"/>
  <c r="AU21" i="22"/>
  <c r="AU22" i="22"/>
  <c r="AU23" i="22"/>
  <c r="AU24" i="22"/>
  <c r="AU25" i="22"/>
  <c r="AU26" i="22"/>
  <c r="AU27" i="22"/>
  <c r="AU28" i="22"/>
  <c r="AU29" i="22"/>
  <c r="AU30" i="22"/>
  <c r="AU9" i="22"/>
  <c r="AT10" i="22"/>
  <c r="AT11" i="22"/>
  <c r="AT12" i="22"/>
  <c r="AT13" i="22"/>
  <c r="AT14" i="22"/>
  <c r="AT15" i="22"/>
  <c r="AT16" i="22"/>
  <c r="AT17" i="22"/>
  <c r="AT18" i="22"/>
  <c r="AT19" i="22"/>
  <c r="AT20" i="22"/>
  <c r="AT21" i="22"/>
  <c r="AT22" i="22"/>
  <c r="AT23" i="22"/>
  <c r="AT24" i="22"/>
  <c r="AT25" i="22"/>
  <c r="AT26" i="22"/>
  <c r="AT27" i="22"/>
  <c r="AT28" i="22"/>
  <c r="AT29" i="22"/>
  <c r="AT30" i="22"/>
  <c r="AT9" i="22"/>
  <c r="AO10" i="22"/>
  <c r="AO11" i="22"/>
  <c r="AO12" i="22"/>
  <c r="AO13" i="22"/>
  <c r="AO14" i="22"/>
  <c r="AO15" i="22"/>
  <c r="AO16" i="22"/>
  <c r="AO17" i="22"/>
  <c r="AO18" i="22"/>
  <c r="AO19" i="22"/>
  <c r="AO20" i="22"/>
  <c r="AO21" i="22"/>
  <c r="AO22" i="22"/>
  <c r="AO23" i="22"/>
  <c r="AO24" i="22"/>
  <c r="AO25" i="22"/>
  <c r="AO26" i="22"/>
  <c r="AO27" i="22"/>
  <c r="AO28" i="22"/>
  <c r="AO29" i="22"/>
  <c r="AO30" i="22"/>
  <c r="AO9" i="22"/>
  <c r="AN10" i="22"/>
  <c r="AN11" i="22"/>
  <c r="AN12" i="22"/>
  <c r="AN13" i="22"/>
  <c r="AN14" i="22"/>
  <c r="AN15" i="22"/>
  <c r="AN16" i="22"/>
  <c r="AN17" i="22"/>
  <c r="AN18" i="22"/>
  <c r="AN19" i="22"/>
  <c r="AN20" i="22"/>
  <c r="AN21" i="22"/>
  <c r="AN22" i="22"/>
  <c r="AN23" i="22"/>
  <c r="AN24" i="22"/>
  <c r="AN25" i="22"/>
  <c r="AN26" i="22"/>
  <c r="AN27" i="22"/>
  <c r="AN28" i="22"/>
  <c r="AN29" i="22"/>
  <c r="AN30" i="22"/>
  <c r="AN9" i="22"/>
  <c r="AM10" i="22"/>
  <c r="AM11" i="22"/>
  <c r="AM12" i="22"/>
  <c r="AM13" i="22"/>
  <c r="AM14" i="22"/>
  <c r="AM15" i="22"/>
  <c r="AM16" i="22"/>
  <c r="AM17" i="22"/>
  <c r="AM18" i="22"/>
  <c r="AM19" i="22"/>
  <c r="AM20" i="22"/>
  <c r="AM21" i="22"/>
  <c r="AM22" i="22"/>
  <c r="AM23" i="22"/>
  <c r="AM24" i="22"/>
  <c r="AM25" i="22"/>
  <c r="AM26" i="22"/>
  <c r="AM27" i="22"/>
  <c r="AM28" i="22"/>
  <c r="AM29" i="22"/>
  <c r="AM30" i="22"/>
  <c r="AM9" i="22"/>
  <c r="AK30" i="22"/>
  <c r="AL10" i="22"/>
  <c r="AL11" i="22"/>
  <c r="AL12" i="22"/>
  <c r="AL13" i="22"/>
  <c r="AL14" i="22"/>
  <c r="AL15" i="22"/>
  <c r="AL16" i="22"/>
  <c r="AL17" i="22"/>
  <c r="AL18" i="22"/>
  <c r="AL19" i="22"/>
  <c r="AL20" i="22"/>
  <c r="AL21" i="22"/>
  <c r="AL22" i="22"/>
  <c r="AL23" i="22"/>
  <c r="AL24" i="22"/>
  <c r="AL25" i="22"/>
  <c r="AL26" i="22"/>
  <c r="AL27" i="22"/>
  <c r="AL28" i="22"/>
  <c r="AL29" i="22"/>
  <c r="AL30" i="22"/>
  <c r="AL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3" i="22"/>
  <c r="AK24" i="22"/>
  <c r="AK25" i="22"/>
  <c r="AK26" i="22"/>
  <c r="AK27" i="22"/>
  <c r="AK28" i="22"/>
  <c r="AK29" i="22"/>
  <c r="AK9" i="22"/>
  <c r="AJ10" i="22"/>
  <c r="AJ11" i="22"/>
  <c r="AJ12" i="22"/>
  <c r="AJ13" i="22"/>
  <c r="AJ14" i="22"/>
  <c r="AJ15" i="22"/>
  <c r="AJ16" i="22"/>
  <c r="AJ17" i="22"/>
  <c r="AJ18" i="22"/>
  <c r="AJ19" i="22"/>
  <c r="AJ20" i="22"/>
  <c r="AJ21" i="22"/>
  <c r="AJ22" i="22"/>
  <c r="AJ23" i="22"/>
  <c r="AJ24" i="22"/>
  <c r="AJ25" i="22"/>
  <c r="AJ26" i="22"/>
  <c r="AJ27" i="22"/>
  <c r="AJ28" i="22"/>
  <c r="AJ29" i="22"/>
  <c r="AJ30" i="22"/>
  <c r="AJ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9" i="22"/>
  <c r="AF10" i="22"/>
  <c r="AF11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9" i="22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28" i="22"/>
  <c r="V29" i="22"/>
  <c r="V30" i="22"/>
  <c r="V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29" i="22"/>
  <c r="U30" i="22"/>
  <c r="U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S30" i="22"/>
  <c r="S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9" i="22"/>
  <c r="B8" i="42" l="1"/>
  <c r="C15" i="21" l="1"/>
  <c r="C14" i="21"/>
  <c r="B15" i="21"/>
  <c r="B14" i="21"/>
  <c r="F16" i="42" l="1"/>
  <c r="F9" i="42"/>
  <c r="F10" i="42"/>
  <c r="F11" i="42"/>
  <c r="F12" i="42"/>
  <c r="F13" i="42"/>
  <c r="F14" i="42"/>
  <c r="F15" i="42"/>
  <c r="F8" i="42"/>
  <c r="B16" i="42"/>
  <c r="B9" i="42"/>
  <c r="B10" i="42"/>
  <c r="B11" i="42"/>
  <c r="B12" i="42"/>
  <c r="B13" i="42"/>
  <c r="B14" i="42"/>
  <c r="B15" i="42"/>
  <c r="F15" i="15"/>
  <c r="F8" i="15"/>
  <c r="F9" i="15"/>
  <c r="F10" i="15"/>
  <c r="F11" i="15"/>
  <c r="F12" i="15"/>
  <c r="F13" i="15"/>
  <c r="F14" i="15"/>
  <c r="F7" i="15"/>
  <c r="C15" i="15"/>
  <c r="C8" i="15"/>
  <c r="C9" i="15"/>
  <c r="C10" i="15"/>
  <c r="C11" i="15"/>
  <c r="C12" i="15"/>
  <c r="C13" i="15"/>
  <c r="C14" i="15"/>
  <c r="C7" i="15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7" i="38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6" i="14"/>
  <c r="F6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9" i="37"/>
  <c r="B6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9" i="37"/>
  <c r="F5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8" i="13"/>
  <c r="C5" i="13"/>
  <c r="F8" i="12"/>
  <c r="F9" i="12"/>
  <c r="F10" i="12"/>
  <c r="F11" i="12"/>
  <c r="F12" i="12"/>
  <c r="F13" i="12"/>
  <c r="F14" i="12"/>
  <c r="F15" i="12"/>
  <c r="F7" i="12"/>
  <c r="C8" i="12"/>
  <c r="C9" i="12"/>
  <c r="C10" i="12"/>
  <c r="C11" i="12"/>
  <c r="C12" i="12"/>
  <c r="C13" i="12"/>
  <c r="C14" i="12"/>
  <c r="C15" i="12"/>
  <c r="C7" i="12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6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7" i="10"/>
  <c r="D18" i="9"/>
  <c r="D17" i="9"/>
  <c r="D16" i="9"/>
  <c r="D15" i="9"/>
  <c r="D14" i="9"/>
  <c r="D13" i="9"/>
  <c r="D12" i="9"/>
  <c r="D11" i="9"/>
  <c r="D10" i="9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9" i="35"/>
  <c r="C12" i="21" l="1"/>
  <c r="B12" i="21"/>
  <c r="D12" i="21" l="1"/>
  <c r="E12" i="21"/>
  <c r="C10" i="18"/>
  <c r="C11" i="18"/>
  <c r="C12" i="18"/>
  <c r="C13" i="18"/>
  <c r="C14" i="18"/>
  <c r="C15" i="18"/>
  <c r="C16" i="18"/>
  <c r="C17" i="18"/>
  <c r="C9" i="18"/>
  <c r="B10" i="18"/>
  <c r="B11" i="18"/>
  <c r="B12" i="18"/>
  <c r="B13" i="18"/>
  <c r="B14" i="18"/>
  <c r="B15" i="18"/>
  <c r="B16" i="18"/>
  <c r="B17" i="18"/>
  <c r="B9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8" i="17"/>
  <c r="C7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0" i="16"/>
  <c r="B5" i="10" l="1"/>
  <c r="C5" i="10"/>
  <c r="C27" i="21" l="1"/>
  <c r="B27" i="21"/>
  <c r="E14" i="21"/>
  <c r="E15" i="21"/>
  <c r="D14" i="21"/>
  <c r="D15" i="21"/>
  <c r="G9" i="42"/>
  <c r="G10" i="42"/>
  <c r="G11" i="42"/>
  <c r="G12" i="42"/>
  <c r="G13" i="42"/>
  <c r="G14" i="42"/>
  <c r="G15" i="42"/>
  <c r="G16" i="42"/>
  <c r="G8" i="42"/>
  <c r="H9" i="42"/>
  <c r="H10" i="42"/>
  <c r="H11" i="42"/>
  <c r="H12" i="42"/>
  <c r="H13" i="42"/>
  <c r="H14" i="42"/>
  <c r="H15" i="42"/>
  <c r="H16" i="42"/>
  <c r="H8" i="42"/>
  <c r="D9" i="42"/>
  <c r="D10" i="42"/>
  <c r="D11" i="42"/>
  <c r="D12" i="42"/>
  <c r="D13" i="42"/>
  <c r="D14" i="42"/>
  <c r="D15" i="42"/>
  <c r="D16" i="42"/>
  <c r="D8" i="42"/>
  <c r="C9" i="42"/>
  <c r="C10" i="42"/>
  <c r="C11" i="42"/>
  <c r="C12" i="42"/>
  <c r="C13" i="42"/>
  <c r="C14" i="42"/>
  <c r="C15" i="42"/>
  <c r="C16" i="42"/>
  <c r="C8" i="42"/>
  <c r="E8" i="42" s="1"/>
  <c r="F6" i="42"/>
  <c r="B6" i="42"/>
  <c r="I8" i="42"/>
  <c r="G7" i="38"/>
  <c r="I7" i="38" s="1"/>
  <c r="G8" i="38"/>
  <c r="I8" i="38" s="1"/>
  <c r="G9" i="38"/>
  <c r="I9" i="38" s="1"/>
  <c r="G10" i="38"/>
  <c r="I10" i="38" s="1"/>
  <c r="G11" i="38"/>
  <c r="G12" i="38"/>
  <c r="I12" i="38" s="1"/>
  <c r="G13" i="38"/>
  <c r="I13" i="38" s="1"/>
  <c r="G14" i="38"/>
  <c r="I14" i="38" s="1"/>
  <c r="G15" i="38"/>
  <c r="I15" i="38" s="1"/>
  <c r="G16" i="38"/>
  <c r="I16" i="38" s="1"/>
  <c r="G17" i="38"/>
  <c r="I17" i="38" s="1"/>
  <c r="G18" i="38"/>
  <c r="I18" i="38" s="1"/>
  <c r="G19" i="38"/>
  <c r="I19" i="38" s="1"/>
  <c r="G20" i="38"/>
  <c r="I20" i="38" s="1"/>
  <c r="G21" i="38"/>
  <c r="I21" i="38" s="1"/>
  <c r="G22" i="38"/>
  <c r="I22" i="38" s="1"/>
  <c r="G23" i="38"/>
  <c r="I23" i="38" s="1"/>
  <c r="G24" i="38"/>
  <c r="I24" i="38" s="1"/>
  <c r="G25" i="38"/>
  <c r="I25" i="38" s="1"/>
  <c r="G26" i="38"/>
  <c r="I26" i="38" s="1"/>
  <c r="G27" i="38"/>
  <c r="I27" i="38" s="1"/>
  <c r="G28" i="38"/>
  <c r="I28" i="38" s="1"/>
  <c r="G29" i="38"/>
  <c r="G30" i="38"/>
  <c r="I30" i="38" s="1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7" i="38"/>
  <c r="I29" i="38"/>
  <c r="I11" i="38"/>
  <c r="F6" i="38"/>
  <c r="C7" i="38"/>
  <c r="E7" i="38" s="1"/>
  <c r="C8" i="38"/>
  <c r="E8" i="38" s="1"/>
  <c r="C9" i="38"/>
  <c r="E9" i="38" s="1"/>
  <c r="C10" i="38"/>
  <c r="E10" i="38" s="1"/>
  <c r="C11" i="38"/>
  <c r="E11" i="38" s="1"/>
  <c r="C12" i="38"/>
  <c r="E12" i="38" s="1"/>
  <c r="C13" i="38"/>
  <c r="E13" i="38" s="1"/>
  <c r="C14" i="38"/>
  <c r="E14" i="38" s="1"/>
  <c r="C15" i="38"/>
  <c r="E15" i="38" s="1"/>
  <c r="C16" i="38"/>
  <c r="E16" i="38" s="1"/>
  <c r="C17" i="38"/>
  <c r="E17" i="38" s="1"/>
  <c r="C18" i="38"/>
  <c r="E18" i="38" s="1"/>
  <c r="C19" i="38"/>
  <c r="E19" i="38" s="1"/>
  <c r="C20" i="38"/>
  <c r="E20" i="38" s="1"/>
  <c r="C21" i="38"/>
  <c r="E21" i="38" s="1"/>
  <c r="C22" i="38"/>
  <c r="E22" i="38" s="1"/>
  <c r="C23" i="38"/>
  <c r="E23" i="38" s="1"/>
  <c r="C24" i="38"/>
  <c r="E24" i="38" s="1"/>
  <c r="C25" i="38"/>
  <c r="E25" i="38" s="1"/>
  <c r="C26" i="38"/>
  <c r="E26" i="38" s="1"/>
  <c r="C27" i="38"/>
  <c r="E27" i="38" s="1"/>
  <c r="C28" i="38"/>
  <c r="E28" i="38" s="1"/>
  <c r="C29" i="38"/>
  <c r="E29" i="38" s="1"/>
  <c r="C30" i="38"/>
  <c r="E30" i="38" s="1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7" i="38"/>
  <c r="B6" i="38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9" i="37"/>
  <c r="D6" i="37"/>
  <c r="C10" i="37"/>
  <c r="E10" i="37" s="1"/>
  <c r="C11" i="37"/>
  <c r="C12" i="37"/>
  <c r="E12" i="37" s="1"/>
  <c r="C13" i="37"/>
  <c r="E13" i="37" s="1"/>
  <c r="C14" i="37"/>
  <c r="E14" i="37" s="1"/>
  <c r="C15" i="37"/>
  <c r="E15" i="37" s="1"/>
  <c r="C16" i="37"/>
  <c r="E16" i="37" s="1"/>
  <c r="C17" i="37"/>
  <c r="E17" i="37" s="1"/>
  <c r="C18" i="37"/>
  <c r="E18" i="37" s="1"/>
  <c r="C19" i="37"/>
  <c r="E19" i="37" s="1"/>
  <c r="C20" i="37"/>
  <c r="E20" i="37" s="1"/>
  <c r="C21" i="37"/>
  <c r="E21" i="37" s="1"/>
  <c r="C22" i="37"/>
  <c r="E22" i="37" s="1"/>
  <c r="C23" i="37"/>
  <c r="E23" i="37" s="1"/>
  <c r="C24" i="37"/>
  <c r="E24" i="37" s="1"/>
  <c r="C25" i="37"/>
  <c r="E25" i="37" s="1"/>
  <c r="C26" i="37"/>
  <c r="E26" i="37" s="1"/>
  <c r="C27" i="37"/>
  <c r="E27" i="37" s="1"/>
  <c r="C9" i="37"/>
  <c r="E9" i="37" s="1"/>
  <c r="C6" i="37"/>
  <c r="E6" i="37" s="1"/>
  <c r="G10" i="37"/>
  <c r="I10" i="37" s="1"/>
  <c r="G11" i="37"/>
  <c r="I11" i="37" s="1"/>
  <c r="G12" i="37"/>
  <c r="I12" i="37" s="1"/>
  <c r="G13" i="37"/>
  <c r="I13" i="37" s="1"/>
  <c r="G14" i="37"/>
  <c r="I14" i="37" s="1"/>
  <c r="G15" i="37"/>
  <c r="I15" i="37" s="1"/>
  <c r="G16" i="37"/>
  <c r="I16" i="37" s="1"/>
  <c r="G17" i="37"/>
  <c r="I17" i="37" s="1"/>
  <c r="G18" i="37"/>
  <c r="I18" i="37" s="1"/>
  <c r="G19" i="37"/>
  <c r="I19" i="37" s="1"/>
  <c r="G20" i="37"/>
  <c r="I20" i="37" s="1"/>
  <c r="G21" i="37"/>
  <c r="I21" i="37" s="1"/>
  <c r="G22" i="37"/>
  <c r="I22" i="37" s="1"/>
  <c r="G23" i="37"/>
  <c r="I23" i="37" s="1"/>
  <c r="G24" i="37"/>
  <c r="I24" i="37" s="1"/>
  <c r="G25" i="37"/>
  <c r="I25" i="37" s="1"/>
  <c r="G26" i="37"/>
  <c r="I26" i="37" s="1"/>
  <c r="G27" i="37"/>
  <c r="I27" i="37" s="1"/>
  <c r="G9" i="37"/>
  <c r="I9" i="37" s="1"/>
  <c r="G6" i="37"/>
  <c r="I6" i="37" s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9" i="37"/>
  <c r="H6" i="37"/>
  <c r="F7" i="37"/>
  <c r="E11" i="37"/>
  <c r="B7" i="37"/>
  <c r="D6" i="42" l="1"/>
  <c r="D7" i="37"/>
  <c r="H6" i="42"/>
  <c r="H7" i="37"/>
  <c r="H6" i="38"/>
  <c r="D6" i="38"/>
  <c r="C26" i="21" l="1"/>
  <c r="B26" i="21"/>
  <c r="C25" i="21"/>
  <c r="B25" i="21"/>
  <c r="C24" i="21"/>
  <c r="B24" i="21"/>
  <c r="C23" i="21"/>
  <c r="B23" i="21"/>
  <c r="C18" i="21"/>
  <c r="B18" i="21"/>
  <c r="C17" i="21"/>
  <c r="B17" i="21"/>
  <c r="C16" i="21"/>
  <c r="B16" i="21"/>
  <c r="C13" i="21"/>
  <c r="B13" i="21"/>
  <c r="C11" i="21"/>
  <c r="B11" i="21"/>
  <c r="C10" i="21"/>
  <c r="B10" i="21"/>
  <c r="C9" i="21"/>
  <c r="B9" i="21"/>
  <c r="C8" i="21"/>
  <c r="B8" i="21"/>
  <c r="C7" i="21"/>
  <c r="B7" i="21"/>
  <c r="C6" i="21"/>
  <c r="B6" i="21"/>
  <c r="C5" i="21"/>
  <c r="B5" i="21"/>
  <c r="D8" i="21" l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10" i="16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8" i="17"/>
  <c r="E5" i="21" l="1"/>
  <c r="E6" i="21"/>
  <c r="E7" i="21"/>
  <c r="E8" i="21"/>
  <c r="E9" i="21"/>
  <c r="E10" i="21"/>
  <c r="E11" i="21"/>
  <c r="E13" i="21"/>
  <c r="E16" i="21"/>
  <c r="E17" i="21"/>
  <c r="E18" i="21"/>
  <c r="D5" i="21"/>
  <c r="D6" i="21"/>
  <c r="D7" i="21"/>
  <c r="D9" i="21"/>
  <c r="D10" i="21"/>
  <c r="D11" i="21"/>
  <c r="D13" i="21"/>
  <c r="D16" i="21"/>
  <c r="D17" i="21"/>
  <c r="D18" i="21"/>
  <c r="C7" i="18"/>
  <c r="B7" i="18"/>
  <c r="C8" i="16"/>
  <c r="F5" i="15"/>
  <c r="G6" i="42" s="1"/>
  <c r="I6" i="42" s="1"/>
  <c r="E5" i="15"/>
  <c r="C5" i="15"/>
  <c r="C6" i="42" s="1"/>
  <c r="E6" i="42" s="1"/>
  <c r="B5" i="15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8" i="13"/>
  <c r="E6" i="13"/>
  <c r="B6" i="13"/>
  <c r="G8" i="12"/>
  <c r="G9" i="12"/>
  <c r="G10" i="12"/>
  <c r="G11" i="12"/>
  <c r="G12" i="12"/>
  <c r="G13" i="12"/>
  <c r="G14" i="12"/>
  <c r="G15" i="12"/>
  <c r="G7" i="12"/>
  <c r="D8" i="12"/>
  <c r="D9" i="12"/>
  <c r="D10" i="12"/>
  <c r="D11" i="12"/>
  <c r="D12" i="12"/>
  <c r="D13" i="12"/>
  <c r="D14" i="12"/>
  <c r="D15" i="12"/>
  <c r="D7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7" i="11"/>
  <c r="G8" i="11"/>
  <c r="G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6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7" i="10"/>
  <c r="E11" i="9"/>
  <c r="E12" i="9"/>
  <c r="E13" i="9"/>
  <c r="E14" i="9"/>
  <c r="E15" i="9"/>
  <c r="E16" i="9"/>
  <c r="E17" i="9"/>
  <c r="E18" i="9"/>
  <c r="E10" i="9"/>
  <c r="C8" i="9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12" i="36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9" i="35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C10" i="36"/>
  <c r="B10" i="36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D8" i="35"/>
  <c r="C8" i="35"/>
  <c r="E8" i="35" l="1"/>
  <c r="D7" i="18"/>
  <c r="D10" i="36"/>
  <c r="E10" i="36"/>
  <c r="F8" i="35"/>
  <c r="D26" i="21"/>
  <c r="E25" i="21"/>
  <c r="D25" i="21"/>
  <c r="E24" i="21"/>
  <c r="D24" i="21"/>
  <c r="E23" i="21"/>
  <c r="D23" i="21"/>
  <c r="E5" i="11" l="1"/>
  <c r="B5" i="11"/>
  <c r="C7" i="17"/>
  <c r="B7" i="17"/>
  <c r="F5" i="11"/>
  <c r="C5" i="11"/>
  <c r="F5" i="14"/>
  <c r="G6" i="38" s="1"/>
  <c r="I6" i="38" s="1"/>
  <c r="E5" i="14"/>
  <c r="C5" i="14"/>
  <c r="C6" i="38" s="1"/>
  <c r="E6" i="38" s="1"/>
  <c r="B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7" i="18"/>
  <c r="D16" i="18"/>
  <c r="D15" i="18"/>
  <c r="D14" i="18"/>
  <c r="D13" i="18"/>
  <c r="D12" i="18"/>
  <c r="D11" i="18"/>
  <c r="D10" i="18"/>
  <c r="D9" i="18"/>
  <c r="B7" i="16"/>
  <c r="D7" i="16" s="1"/>
  <c r="D7" i="17" l="1"/>
  <c r="G5" i="14"/>
  <c r="D5" i="14"/>
  <c r="G15" i="15"/>
  <c r="G14" i="15"/>
  <c r="G13" i="15"/>
  <c r="G12" i="15"/>
  <c r="G11" i="15"/>
  <c r="G10" i="15"/>
  <c r="G9" i="15"/>
  <c r="G8" i="15"/>
  <c r="G7" i="15"/>
  <c r="G5" i="15"/>
  <c r="D15" i="15"/>
  <c r="D14" i="15"/>
  <c r="D13" i="15"/>
  <c r="D12" i="15"/>
  <c r="D11" i="15"/>
  <c r="D10" i="15"/>
  <c r="D9" i="15"/>
  <c r="D8" i="15"/>
  <c r="D7" i="15"/>
  <c r="D5" i="15"/>
  <c r="G5" i="13"/>
  <c r="D5" i="13"/>
  <c r="F6" i="13"/>
  <c r="C6" i="13"/>
  <c r="F5" i="12"/>
  <c r="E5" i="12"/>
  <c r="C5" i="12"/>
  <c r="B5" i="12"/>
  <c r="G5" i="11"/>
  <c r="D6" i="13" l="1"/>
  <c r="C7" i="37"/>
  <c r="E7" i="37" s="1"/>
  <c r="G6" i="13"/>
  <c r="G7" i="37"/>
  <c r="I7" i="37" s="1"/>
  <c r="G5" i="12"/>
  <c r="D5" i="12"/>
  <c r="D5" i="11"/>
  <c r="F5" i="10" l="1"/>
  <c r="D5" i="10"/>
  <c r="E5" i="10"/>
  <c r="F18" i="9"/>
  <c r="F17" i="9"/>
  <c r="F16" i="9"/>
  <c r="F15" i="9"/>
  <c r="F14" i="9"/>
  <c r="F13" i="9"/>
  <c r="F12" i="9"/>
  <c r="F11" i="9"/>
  <c r="F10" i="9"/>
  <c r="D8" i="9"/>
  <c r="F8" i="9" s="1"/>
  <c r="G5" i="10" l="1"/>
  <c r="E8" i="9"/>
</calcChain>
</file>

<file path=xl/sharedStrings.xml><?xml version="1.0" encoding="utf-8"?>
<sst xmlns="http://schemas.openxmlformats.org/spreadsheetml/2006/main" count="2096" uniqueCount="569">
  <si>
    <t>Показник</t>
  </si>
  <si>
    <t>зміна значення</t>
  </si>
  <si>
    <t>%</t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</si>
  <si>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</si>
  <si>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тис. осіб</t>
  </si>
  <si>
    <t>Станом на дату:</t>
  </si>
  <si>
    <t>Середній розмір заробітної плати у вакансіях, грн.</t>
  </si>
  <si>
    <t>Продовження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</si>
  <si>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</si>
  <si>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</si>
  <si>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</si>
  <si>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</si>
  <si>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</si>
  <si>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</si>
  <si>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</si>
  <si>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</si>
  <si>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</si>
  <si>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</si>
  <si>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</si>
  <si>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</si>
  <si>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</si>
  <si>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</si>
  <si>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</si>
  <si>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>Усього</t>
  </si>
  <si>
    <t xml:space="preserve"> + (-)</t>
  </si>
  <si>
    <t>на початок 2020 року</t>
  </si>
  <si>
    <t>на початок 2019 року</t>
  </si>
  <si>
    <t>А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</si>
  <si>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</si>
  <si>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</si>
  <si>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</si>
  <si>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</si>
  <si>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</si>
  <si>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</si>
  <si>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</si>
  <si>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</si>
  <si>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</si>
  <si>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</si>
  <si>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</si>
  <si>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</si>
  <si>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</si>
  <si>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</si>
  <si>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</si>
  <si>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</si>
  <si>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</si>
  <si>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</si>
  <si>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</si>
  <si>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</si>
  <si>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</si>
  <si>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</si>
  <si>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</si>
  <si>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</si>
  <si>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</si>
  <si>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</si>
  <si>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</si>
  <si>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</si>
  <si>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</si>
  <si>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</si>
  <si>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</si>
  <si>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</si>
  <si>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</si>
  <si>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</si>
  <si>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</si>
  <si>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</si>
  <si>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</si>
  <si>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</si>
  <si>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</si>
  <si>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</si>
  <si>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</si>
  <si>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</si>
  <si>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</si>
  <si>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</si>
  <si>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</si>
  <si>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</si>
  <si>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</si>
  <si>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</si>
  <si>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</si>
  <si>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</si>
  <si>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</si>
  <si>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</si>
  <si>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</si>
  <si>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</si>
  <si>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</si>
  <si>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</si>
  <si>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</si>
  <si>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</si>
  <si>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</si>
  <si>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</si>
  <si>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</si>
  <si>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</si>
  <si>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</si>
  <si>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</si>
  <si>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</si>
  <si>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</si>
  <si>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</si>
  <si>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</si>
  <si>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</si>
  <si>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</si>
  <si>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</si>
  <si>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</si>
  <si>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</si>
  <si>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</si>
  <si>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</si>
  <si>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</si>
  <si>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</si>
  <si>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</si>
  <si>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</si>
  <si>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</si>
  <si>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</si>
  <si>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</si>
  <si>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</si>
  <si>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</si>
  <si>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</si>
  <si>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</si>
  <si>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</si>
  <si>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</si>
  <si>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</si>
  <si>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</si>
  <si>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</si>
  <si>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</si>
  <si>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</si>
  <si>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</si>
  <si>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</si>
  <si>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</si>
  <si>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</si>
  <si>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</si>
  <si>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</si>
  <si>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</si>
  <si>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</si>
  <si>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</si>
  <si>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</si>
  <si>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</si>
  <si>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</si>
  <si>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</si>
  <si>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вчитель закладу загальної середньої освіти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</si>
  <si>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</si>
  <si>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</si>
  <si>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укладальник-пакувальник</t>
  </si>
  <si>
    <t xml:space="preserve"> електрогазозварник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</si>
  <si>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</si>
  <si>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</si>
  <si>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</si>
  <si>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</si>
  <si>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</si>
  <si>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</si>
  <si>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</si>
  <si>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</si>
  <si>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</si>
  <si>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</si>
  <si>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</si>
  <si>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опалювач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</si>
  <si>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</si>
  <si>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</si>
  <si>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</si>
  <si>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</si>
  <si>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слюсар з ремонту колісних транспортних засобів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</si>
  <si>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</si>
  <si>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</si>
  <si>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</si>
  <si>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</si>
  <si>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</si>
  <si>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</si>
  <si>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</si>
  <si>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</si>
  <si>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</si>
  <si>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</si>
  <si>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менеджер (управитель)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</si>
  <si>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</si>
  <si>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</si>
  <si>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</si>
  <si>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менеджер (управитель) з постачання</t>
  </si>
  <si>
    <t xml:space="preserve"> директор (начальник, інший керівник) підприємства</t>
  </si>
  <si>
    <t xml:space="preserve"> головний інженер</t>
  </si>
  <si>
    <t xml:space="preserve"> керуючий магазином</t>
  </si>
  <si>
    <t xml:space="preserve"> вихователь дошкільного навчального закладу</t>
  </si>
  <si>
    <t xml:space="preserve"> юрисконсульт</t>
  </si>
  <si>
    <t xml:space="preserve"> інженер з охорони праці</t>
  </si>
  <si>
    <t xml:space="preserve"> вчитель початкових класів закладу загальної середньої освіти</t>
  </si>
  <si>
    <t xml:space="preserve"> агроном</t>
  </si>
  <si>
    <t xml:space="preserve"> юрист</t>
  </si>
  <si>
    <t xml:space="preserve"> механік</t>
  </si>
  <si>
    <t xml:space="preserve"> електрик дільниці</t>
  </si>
  <si>
    <t xml:space="preserve"> представник торговельний</t>
  </si>
  <si>
    <t xml:space="preserve"> інспектор з кадрів</t>
  </si>
  <si>
    <t xml:space="preserve"> диспетчер</t>
  </si>
  <si>
    <t xml:space="preserve"> експедитор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</si>
  <si>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</si>
  <si>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</si>
  <si>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</si>
  <si>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</si>
  <si>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</si>
  <si>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</si>
  <si>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реєстратор медичний</t>
  </si>
  <si>
    <t xml:space="preserve"> соціальний робітник</t>
  </si>
  <si>
    <t xml:space="preserve"> перукар (перукар - модельєр)</t>
  </si>
  <si>
    <t xml:space="preserve"> покоївка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</si>
  <si>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</si>
  <si>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</si>
  <si>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</si>
  <si>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</si>
  <si>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</si>
  <si>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робітник з догляду за тваринами</t>
  </si>
  <si>
    <t xml:space="preserve"> тваринник</t>
  </si>
  <si>
    <t xml:space="preserve"> птахівник</t>
  </si>
  <si>
    <t xml:space="preserve"> робітник зеленого будівництва</t>
  </si>
  <si>
    <t xml:space="preserve"> оператор машинного доїння</t>
  </si>
  <si>
    <t xml:space="preserve"> дояр</t>
  </si>
  <si>
    <t xml:space="preserve"> верстатник деревообробних верстатів</t>
  </si>
  <si>
    <t xml:space="preserve"> маляр</t>
  </si>
  <si>
    <t xml:space="preserve"> слюсар з механоскладальних робіт</t>
  </si>
  <si>
    <t xml:space="preserve"> електрозварник ручного зварювання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</si>
  <si>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</si>
  <si>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</si>
  <si>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</si>
  <si>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</si>
  <si>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 xml:space="preserve"> вагар</t>
  </si>
  <si>
    <t xml:space="preserve"> дорожній робітник.</t>
  </si>
  <si>
    <t xml:space="preserve"> касир квитковий</t>
  </si>
  <si>
    <t>Зняті</t>
  </si>
  <si>
    <t>Працевлаштування безробітних (в т.ч. самос, за направ, ЦПХ)</t>
  </si>
  <si>
    <t xml:space="preserve"> начальник відділу</t>
  </si>
  <si>
    <t xml:space="preserve"> інспектор</t>
  </si>
  <si>
    <t xml:space="preserve"> сестра медична (брат медичний) стаціонару</t>
  </si>
  <si>
    <t xml:space="preserve"> обліковець</t>
  </si>
  <si>
    <t xml:space="preserve"> адміністратор (господар) залу</t>
  </si>
  <si>
    <t xml:space="preserve"> молодша медична сестра (молодший медичний брат) з догляду за хворими</t>
  </si>
  <si>
    <t xml:space="preserve"> робітник на лісокультурних (лісогосподарських) роботах</t>
  </si>
  <si>
    <t>Професії, по яких чисельність безробітних є найбільшою</t>
  </si>
  <si>
    <t xml:space="preserve"> тракторист-машиніст сільськогосподарського (лісогосподарського) виробництва</t>
  </si>
  <si>
    <t xml:space="preserve"> командир відділення</t>
  </si>
  <si>
    <t xml:space="preserve"> фахівець з методів розширення ринку збуту (маркетолог)</t>
  </si>
  <si>
    <t xml:space="preserve"> соціальний працівник</t>
  </si>
  <si>
    <t xml:space="preserve"> технік-лаборант</t>
  </si>
  <si>
    <t xml:space="preserve"> кондитер</t>
  </si>
  <si>
    <t xml:space="preserve"> апаратник оброблення зерна</t>
  </si>
  <si>
    <t xml:space="preserve"> лаборант хімічного аналізу</t>
  </si>
  <si>
    <t xml:space="preserve"> мийник посуду</t>
  </si>
  <si>
    <t xml:space="preserve"> приймальник товарів</t>
  </si>
  <si>
    <t>Б</t>
  </si>
  <si>
    <t xml:space="preserve"> бетоняр</t>
  </si>
  <si>
    <t xml:space="preserve"> гардеробник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</si>
  <si>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</si>
  <si>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</si>
  <si>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Чернігівська область</t>
  </si>
  <si>
    <t xml:space="preserve">Інформація щодо запланованого
масового вивільнення працівників </t>
  </si>
  <si>
    <t>+  (-)</t>
  </si>
  <si>
    <t>1</t>
  </si>
  <si>
    <t>2</t>
  </si>
  <si>
    <t>4</t>
  </si>
  <si>
    <t>Всього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</si>
  <si>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</si>
  <si>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</si>
  <si>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</si>
  <si>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</si>
  <si>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</si>
  <si>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</si>
  <si>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</si>
  <si>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</si>
  <si>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</si>
  <si>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</si>
  <si>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</si>
  <si>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</si>
  <si>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</si>
  <si>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</si>
  <si>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</si>
  <si>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</si>
  <si>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</si>
  <si>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</si>
  <si>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</si>
  <si>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</si>
  <si>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</si>
  <si>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t>Інформація щодо запланованого масового вивільнення працівників</t>
  </si>
  <si>
    <t xml:space="preserve">Показники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</si>
  <si>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</si>
  <si>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</si>
  <si>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</si>
  <si>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</si>
  <si>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</si>
  <si>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</si>
  <si>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</si>
  <si>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</si>
  <si>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</si>
  <si>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</si>
  <si>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</si>
  <si>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</si>
  <si>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</si>
  <si>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</si>
  <si>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</si>
  <si>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</si>
  <si>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</si>
  <si>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</si>
  <si>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</si>
  <si>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Кількість вакансій, зареєстрованих в Чернігівській обласній службі зайнятості</t>
  </si>
  <si>
    <t xml:space="preserve">Показники діяльності Чернігівської обласної служби зайнятості </t>
  </si>
  <si>
    <t>Надання послуг Чернігівською обласною службою зайнятості</t>
  </si>
  <si>
    <t>Всього по області</t>
  </si>
  <si>
    <t xml:space="preserve"> лікар загальної практики-сімейний лікар</t>
  </si>
  <si>
    <t xml:space="preserve"> фахівець із соціальної роботи</t>
  </si>
  <si>
    <t xml:space="preserve"> слюсар з експлуатації та ремонту газового устаткування</t>
  </si>
  <si>
    <t xml:space="preserve"> фахівець з публічних закупівель</t>
  </si>
  <si>
    <t xml:space="preserve"> майстер лісу</t>
  </si>
  <si>
    <t xml:space="preserve"> майстер дільниці</t>
  </si>
  <si>
    <t xml:space="preserve"> електромеханік</t>
  </si>
  <si>
    <t xml:space="preserve"> інспектор кредитний</t>
  </si>
  <si>
    <t xml:space="preserve"> приймальник замовлень</t>
  </si>
  <si>
    <t xml:space="preserve"> лісник</t>
  </si>
  <si>
    <t xml:space="preserve"> вальник лісу</t>
  </si>
  <si>
    <t xml:space="preserve"> свинар</t>
  </si>
  <si>
    <t xml:space="preserve"> столяр</t>
  </si>
  <si>
    <t xml:space="preserve"> укладальник пиломатеріалів, деталей та виробів з деревини</t>
  </si>
  <si>
    <t xml:space="preserve"> рамник</t>
  </si>
  <si>
    <t xml:space="preserve"> складальник верху взуття</t>
  </si>
  <si>
    <t xml:space="preserve"> мийник-прибиральник рухомого складу</t>
  </si>
  <si>
    <t xml:space="preserve"> оператор інформаційно-комунікаційних мереж</t>
  </si>
  <si>
    <t xml:space="preserve"> оператор свинарських комплексів і механізованих ферм</t>
  </si>
  <si>
    <t xml:space="preserve"> стрілець</t>
  </si>
  <si>
    <t xml:space="preserve"> помічник члена комісії</t>
  </si>
  <si>
    <t xml:space="preserve"> староста</t>
  </si>
  <si>
    <t xml:space="preserve"> військовослужбовець</t>
  </si>
  <si>
    <t xml:space="preserve"> бібліотекар</t>
  </si>
  <si>
    <t xml:space="preserve"> методист</t>
  </si>
  <si>
    <t xml:space="preserve"> комплектувальник товарів</t>
  </si>
  <si>
    <t xml:space="preserve"> приймальник молочної продукції</t>
  </si>
  <si>
    <t xml:space="preserve"> сортувальник матеріалів та виробів з деревини</t>
  </si>
  <si>
    <t xml:space="preserve"> оператор сушильних установок</t>
  </si>
  <si>
    <t xml:space="preserve"> оглядач гідротехнічних об'єктів</t>
  </si>
  <si>
    <t xml:space="preserve"> машиніст тістообробних машин</t>
  </si>
  <si>
    <t xml:space="preserve"> оператор лінії у виробництві харчової продукції (виробництво напоїв)</t>
  </si>
  <si>
    <t xml:space="preserve"> лаборант хіміко-бактеріологічного аналізу</t>
  </si>
  <si>
    <t xml:space="preserve"> машиніст розфасувально-пакувальних машин</t>
  </si>
  <si>
    <t xml:space="preserve"> голова органу місцевого самоврядування (міський, сільський і т. ін.)</t>
  </si>
  <si>
    <t xml:space="preserve"> секретар місцевої ради (сільської, селищної, міської і т. ін.)</t>
  </si>
  <si>
    <t xml:space="preserve"> інспектор прикордонної служби</t>
  </si>
  <si>
    <t xml:space="preserve"> оператор телекомунікаційних послуг</t>
  </si>
  <si>
    <t xml:space="preserve"> санітар (ветеринарна медицина)</t>
  </si>
  <si>
    <t xml:space="preserve"> монтер колії</t>
  </si>
  <si>
    <t xml:space="preserve"> інженер-електронік</t>
  </si>
  <si>
    <t xml:space="preserve"> пожежний-рятувальник</t>
  </si>
  <si>
    <t>Кількість осіб, які мали статус безробітного, за статтю</t>
  </si>
  <si>
    <t>осіб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</si>
  <si>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</si>
  <si>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</si>
  <si>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</si>
  <si>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</si>
  <si>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</si>
  <si>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</si>
  <si>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</si>
  <si>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</si>
  <si>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</si>
  <si>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</si>
  <si>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</si>
  <si>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</si>
  <si>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</si>
  <si>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</si>
  <si>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</si>
  <si>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</si>
  <si>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</si>
  <si>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</si>
  <si>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</si>
  <si>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</si>
  <si>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Перероблення молока, виробництво масла та сиру</t>
  </si>
  <si>
    <t>Вища освіта</t>
  </si>
  <si>
    <t>Виробництво цукру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</si>
  <si>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</si>
  <si>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</si>
  <si>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</si>
  <si>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</si>
  <si>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</si>
  <si>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>Діяльність готелів і подібних засобів тимчасового розміщування</t>
  </si>
  <si>
    <t xml:space="preserve">Загальна середня освіта </t>
  </si>
  <si>
    <t>Роздрібна торгівля одягом у спеціалізованих магазинах</t>
  </si>
  <si>
    <t>Комплексне обслуговування об'єктів</t>
  </si>
  <si>
    <t>Допоміжна діяльність у рослинництві</t>
  </si>
  <si>
    <t>Виробництво цегли, черепиці та інших будівельних виробів із випаленої глини</t>
  </si>
  <si>
    <t>Лісівництво та інша діяльність у лісовому господарстві</t>
  </si>
  <si>
    <t>Діяльність у сфері юстиції та правосуддя</t>
  </si>
  <si>
    <t xml:space="preserve">Роздрібна торгівля пальним </t>
  </si>
  <si>
    <t>Лісопильне та стругальне виробництво</t>
  </si>
  <si>
    <t>Вирощування овочів і баштанних культур, коренеплодів і бульбоплодів</t>
  </si>
  <si>
    <t>Роздрібна торгівля фармацевтичними товарами в спеціалізованих магазинах</t>
  </si>
  <si>
    <t>Постачання інших готових страв</t>
  </si>
  <si>
    <t>Пасажирський наземний транспорт міського та приміського сполучення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</si>
  <si>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</si>
  <si>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</si>
  <si>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</si>
  <si>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Змішане сільське господарство</t>
  </si>
  <si>
    <t>Розведення великої рогатої худоби молочних порід</t>
  </si>
  <si>
    <t>Діяльність у сфері проводового електрозв'язку</t>
  </si>
  <si>
    <t>Надання послуг перукарнями та салонами краси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</si>
  <si>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</si>
  <si>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Надання іншої соціальної допомоги без забезпечення проживання, н.в.і.у.</t>
  </si>
  <si>
    <t>Виробництво взуття</t>
  </si>
  <si>
    <t>Роздрібна торгівля з лотків і на ринках харчовими продуктами, напоями та тютюновими виробами</t>
  </si>
  <si>
    <t>Роздрібна торгівля з лотків і на ринках іншими товарами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</si>
  <si>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</si>
  <si>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Постачання пари, гарячої води та кондиційованого повітря</t>
  </si>
  <si>
    <t>Оптова торгівля твердим, рідким, газоподібним паливом і подібними продуктами</t>
  </si>
  <si>
    <t>Виробництво олії та тваринних жирів</t>
  </si>
  <si>
    <t>Надання допоміжних послуг у лісовому господарстві</t>
  </si>
  <si>
    <t>Надання послуг догляду із забезпеченням проживання для осіб похилого віку та інвалідів</t>
  </si>
  <si>
    <t>Виробництво какао, шоколаду та цукрових кондитерських виробів</t>
  </si>
  <si>
    <t>Розподілення електроенергії</t>
  </si>
  <si>
    <t>Розподілення газоподібного палива через місцеві (локальні) трубопроводи</t>
  </si>
  <si>
    <t>Лісозаготівлі</t>
  </si>
  <si>
    <t>Оптова торгівля іншими товарами господарського призначення</t>
  </si>
  <si>
    <t>Інша діяльність із забезпечення трудовими ресурсами</t>
  </si>
  <si>
    <t>Роздрібна торгівля хлібобулочними виробами, борошняними та цукровими кондитерськими виробами в спеціалізованих</t>
  </si>
  <si>
    <t>Інша професійна, наукова та технічна діяльність, н.в.і.у.</t>
  </si>
  <si>
    <t>Будівництво інших споруд, н.в.і.у.</t>
  </si>
  <si>
    <t>Збирання безпечних відходів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</si>
  <si>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</si>
  <si>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</si>
  <si>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</si>
  <si>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 xml:space="preserve"> головний економіст</t>
  </si>
  <si>
    <t xml:space="preserve"> менеджер (управитель) з адміністративної діяльності</t>
  </si>
  <si>
    <t xml:space="preserve"> товарознавець</t>
  </si>
  <si>
    <t xml:space="preserve"> кравець</t>
  </si>
  <si>
    <t xml:space="preserve"> контролер якості</t>
  </si>
  <si>
    <t xml:space="preserve"> формувальник тіста</t>
  </si>
  <si>
    <t xml:space="preserve"> контролер газового господарства</t>
  </si>
  <si>
    <t xml:space="preserve"> машиніст із прання та ремонту спецодягу</t>
  </si>
  <si>
    <t>Професії, по яких чисельність безробітних чоловіків є найбільшою</t>
  </si>
  <si>
    <t xml:space="preserve"> муляр</t>
  </si>
  <si>
    <t xml:space="preserve"> майстер</t>
  </si>
  <si>
    <t>Професії, по яких чисельність безробітних чоловіків                       є найбільшою</t>
  </si>
  <si>
    <t xml:space="preserve"> інженер з комп'ютерних систем</t>
  </si>
  <si>
    <t xml:space="preserve"> інкасатор-водій автотранспортних засобів</t>
  </si>
  <si>
    <t xml:space="preserve"> охоронець</t>
  </si>
  <si>
    <t xml:space="preserve"> контролер на контрольно-пропускному пункті</t>
  </si>
  <si>
    <t xml:space="preserve"> кур'єр</t>
  </si>
  <si>
    <t xml:space="preserve"> монтажник</t>
  </si>
  <si>
    <t xml:space="preserve"> практичний психолог</t>
  </si>
  <si>
    <t xml:space="preserve"> мерчендайзер</t>
  </si>
  <si>
    <t xml:space="preserve"> оператор із штучного осіменіння тварин та птиці</t>
  </si>
  <si>
    <t xml:space="preserve"> обробник виробів</t>
  </si>
  <si>
    <t xml:space="preserve"> інспектор (пенітенціарна система)</t>
  </si>
  <si>
    <t>оператор інформаційно-комунікаційних мереж</t>
  </si>
  <si>
    <t xml:space="preserve"> поліцейський (за спеціалізаціями)</t>
  </si>
  <si>
    <t xml:space="preserve"> бджоляр</t>
  </si>
  <si>
    <t xml:space="preserve"> оператор сушильного устаткування</t>
  </si>
  <si>
    <t>Всього отримали роботу (у т.ч. до набуття статусу безробітного),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</si>
  <si>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осіб</t>
    </r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</si>
  <si>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</si>
  <si>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</si>
  <si>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</si>
  <si>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</si>
  <si>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 одиниць</t>
  </si>
  <si>
    <t>Кількість осіб, охоплених профорієнтаційними послугами, тис. осіб</t>
  </si>
  <si>
    <t xml:space="preserve">    з них, Безробітних, осіб</t>
  </si>
  <si>
    <t>Кількість безробітних на одну вакансію, особи</t>
  </si>
  <si>
    <t>Дошкільна освіта</t>
  </si>
  <si>
    <t>Роздрібна торгівля м'ясом і м'ясними продуктами в спеціалізованих магазинах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</si>
  <si>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</si>
  <si>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</si>
  <si>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</si>
  <si>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</si>
  <si>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 xml:space="preserve"> Кількість працевлаштованих безробітних чоловіків</t>
  </si>
  <si>
    <t>Виробництво будівельних металевих конструкцій і частин конструкцій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</si>
  <si>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</si>
  <si>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 xml:space="preserve"> заступник начальника відділу</t>
  </si>
  <si>
    <t xml:space="preserve"> + (-)                       осіб</t>
  </si>
  <si>
    <t xml:space="preserve"> + (-)                            осіб</t>
  </si>
  <si>
    <t>Інші види діяльності з прибирання</t>
  </si>
  <si>
    <t>Оптова торгівля зерном, необробленим тютюном, насінням і кормами для тварин</t>
  </si>
  <si>
    <t xml:space="preserve"> виконавець робіт</t>
  </si>
  <si>
    <t xml:space="preserve"> фахівець з організації майнової та особистої безпеки</t>
  </si>
  <si>
    <t xml:space="preserve"> продавець (з лотка, на ринку)</t>
  </si>
  <si>
    <t xml:space="preserve"> закрійник</t>
  </si>
  <si>
    <t xml:space="preserve"> фармацевт</t>
  </si>
  <si>
    <t>продавець-консультант</t>
  </si>
  <si>
    <t xml:space="preserve"> знімач-укладальник у виробництві стінових та в'яжучих матеріалів</t>
  </si>
  <si>
    <t>Інша допоміжна діяльність у сфері транспорту</t>
  </si>
  <si>
    <t xml:space="preserve"> молодший інспектор (поліція)</t>
  </si>
  <si>
    <t xml:space="preserve"> провізор</t>
  </si>
  <si>
    <t xml:space="preserve"> квітникар</t>
  </si>
  <si>
    <t xml:space="preserve"> оператор пральних машин</t>
  </si>
  <si>
    <t>Діяльність телефонних центрів</t>
  </si>
  <si>
    <t>Виробництво кузовів для автотранспортних засобів, причепів і напівпричепів</t>
  </si>
  <si>
    <t xml:space="preserve"> інженер-технолог</t>
  </si>
  <si>
    <t>Всього отримали ваучер на навчання, осіб</t>
  </si>
  <si>
    <t>Кількість виданих ваучерів</t>
  </si>
  <si>
    <t xml:space="preserve"> машиніст крана (кранівник)</t>
  </si>
  <si>
    <t>Виробництво готових текстильних виробів, крім одягу</t>
  </si>
  <si>
    <t>Пасажирський залізничний транспорт міжміського сполучення</t>
  </si>
  <si>
    <t xml:space="preserve"> ткач</t>
  </si>
  <si>
    <t xml:space="preserve"> інженер-будівельник</t>
  </si>
  <si>
    <t xml:space="preserve"> навальник-штабелювальник деревини</t>
  </si>
  <si>
    <t>Надання ландшафтних послуг</t>
  </si>
  <si>
    <t>Виготовлення виробів із бетону для будівництва</t>
  </si>
  <si>
    <t xml:space="preserve"> начальник відділення</t>
  </si>
  <si>
    <t xml:space="preserve"> технік</t>
  </si>
  <si>
    <t xml:space="preserve"> охоронник-пожежний</t>
  </si>
  <si>
    <t xml:space="preserve"> складальник взуття</t>
  </si>
  <si>
    <t xml:space="preserve"> апаратник хімводоочищення</t>
  </si>
  <si>
    <t xml:space="preserve"> контролер теплового господарства</t>
  </si>
  <si>
    <t xml:space="preserve"> кочегар-випалювач</t>
  </si>
  <si>
    <t>Функціювання бібліотек і архівів</t>
  </si>
  <si>
    <t>Роздрібна торгівля напоями в спеціалізованих магазинах</t>
  </si>
  <si>
    <t>Виробництво автотранспортних засобів</t>
  </si>
  <si>
    <t xml:space="preserve"> садівник</t>
  </si>
  <si>
    <t>сестра медична (брат медичний) стаціонару</t>
  </si>
  <si>
    <t>"Виробництво сухарів і сухого печивA</t>
  </si>
  <si>
    <t xml:space="preserve"> асистент вчителя</t>
  </si>
  <si>
    <t xml:space="preserve"> пресувальник сиру</t>
  </si>
  <si>
    <t>голова органу місцевого самоврядування (міський, сільський і т. ін.)</t>
  </si>
  <si>
    <t xml:space="preserve"> комплектувальник</t>
  </si>
  <si>
    <t xml:space="preserve"> оперуповноважений</t>
  </si>
  <si>
    <t>Технічне обслуговування та ремонт автотранспортних засобів</t>
  </si>
  <si>
    <t xml:space="preserve"> молодша медична сестра (молодший медичний брат)</t>
  </si>
  <si>
    <t xml:space="preserve"> секретар керівника (організації, підприємства, установи)</t>
  </si>
  <si>
    <t xml:space="preserve"> чабан</t>
  </si>
  <si>
    <t xml:space="preserve"> завідувач виробництва</t>
  </si>
  <si>
    <t xml:space="preserve"> кухар дитячого харчування</t>
  </si>
  <si>
    <t xml:space="preserve"> оператор мотального устаткування</t>
  </si>
  <si>
    <t xml:space="preserve"> командир взводу</t>
  </si>
  <si>
    <t xml:space="preserve"> інструктор</t>
  </si>
  <si>
    <t xml:space="preserve"> сортувальник поштових відправлень та виробів друку</t>
  </si>
  <si>
    <t xml:space="preserve"> бригадир на дільницях основного виробництва (інші сільськогосподарські робітники та рибалки)</t>
  </si>
  <si>
    <t xml:space="preserve"> сестра медична </t>
  </si>
  <si>
    <t>спеціаліст державної служби (місцевого самоврядування)</t>
  </si>
  <si>
    <t xml:space="preserve"> молодша медична сестра (молодший медичний брат) </t>
  </si>
  <si>
    <t xml:space="preserve"> виробник харчових напівфабрикатів</t>
  </si>
  <si>
    <t>менеджер (управитель)</t>
  </si>
  <si>
    <t>секретар місцевої ради (сільської, селищної, міської і т. ін.)</t>
  </si>
  <si>
    <t xml:space="preserve"> сестра медична</t>
  </si>
  <si>
    <t xml:space="preserve"> молодша медична сестра з догляду за хворими</t>
  </si>
  <si>
    <t xml:space="preserve"> прокурор</t>
  </si>
  <si>
    <t>слюсар з ремонту колісних транспортних засобів</t>
  </si>
  <si>
    <t>Постачання готових страв для подій</t>
  </si>
  <si>
    <t>січень-вересень 2020 р.</t>
  </si>
  <si>
    <t>січень-вересень 2021 р.</t>
  </si>
  <si>
    <t>Станом на 01.10.2020 р.</t>
  </si>
  <si>
    <t>Станом на 01.10.2021 р.</t>
  </si>
  <si>
    <t>січень-вересень 2021 року</t>
  </si>
  <si>
    <t>Станом на 1 жовтня 2021 року</t>
  </si>
  <si>
    <t>станом на 01.10.2021 р.</t>
  </si>
  <si>
    <t>Січень-вересень 2021 р.</t>
  </si>
  <si>
    <t>січень-вересень  2021 р.</t>
  </si>
  <si>
    <t>станом на 1 жовтня 2021 року</t>
  </si>
  <si>
    <t>на 01.10.2020</t>
  </si>
  <si>
    <t>на 01.10.2021</t>
  </si>
  <si>
    <t>у січні-вересні 2020 - 2021 рр.</t>
  </si>
  <si>
    <t xml:space="preserve"> Кількість працевлаштованих безробітних                    у січні-вересні 2021 р.</t>
  </si>
  <si>
    <t>є найбільшою у січні-вересні 2021 року</t>
  </si>
  <si>
    <t>Професії, по яких кількість працевлаштованих безробітних жінок є найбільшою у січні-вересні 2021 р.</t>
  </si>
  <si>
    <t>Професії, по яких кількість працевлаштованих безробітних чоловіків є найбільшою у січні-вересні 2021 р.</t>
  </si>
  <si>
    <t xml:space="preserve">  + 1317 грн.</t>
  </si>
  <si>
    <t xml:space="preserve"> - 4 особи</t>
  </si>
  <si>
    <t xml:space="preserve"> машиніст котлів</t>
  </si>
  <si>
    <t xml:space="preserve"> асистент вихователя дошкільного навчального закладу</t>
  </si>
  <si>
    <t>майстер лісу</t>
  </si>
  <si>
    <t>Оптова торгівля цукром, шоколадом і кондитерськими виробами</t>
  </si>
  <si>
    <t>вчитель початкових класів закладу загальної середньої освіти</t>
  </si>
  <si>
    <t xml:space="preserve"> молодша медична сестра (санітарка, санітарка-прибиральниця, санітарка-буфетниця)</t>
  </si>
  <si>
    <t>менеджер (управитель) з адміністративної діяльності</t>
  </si>
  <si>
    <t xml:space="preserve"> консультант</t>
  </si>
  <si>
    <t xml:space="preserve"> сестра медична  стаціонару</t>
  </si>
  <si>
    <t>сестра медична  з фізіотерапії</t>
  </si>
  <si>
    <t xml:space="preserve"> молодша медична сестра  з догляду за хворими</t>
  </si>
  <si>
    <t xml:space="preserve"> оператор диспетчерської служби</t>
  </si>
  <si>
    <t>фахівець з організації майнової та особистої безпеки</t>
  </si>
  <si>
    <t>Інші види освіти, н.в.і.у.</t>
  </si>
  <si>
    <t>Професійно-технічна освіта на рівні вищого професійно-технічного навчального закладу</t>
  </si>
  <si>
    <t>Професійно-технічна освіта</t>
  </si>
  <si>
    <t>робітник з комплексного обслуговування сільськогосподарського виробництва</t>
  </si>
  <si>
    <t>Мали статус безробітного, осіб</t>
  </si>
  <si>
    <t>Кількість вакансій по формі 3-ПН, одиниць</t>
  </si>
  <si>
    <t>Мали статус протягом періоду, осіб</t>
  </si>
  <si>
    <t>Мають статус безробітного                                       на кінець періоду,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</si>
</sst>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6" fillId="0" borderId="0"/>
    <xf numFmtId="0" fontId="29" fillId="0" borderId="0"/>
    <xf numFmtId="0" fontId="1" fillId="0" borderId="0"/>
    <xf numFmtId="0" fontId="33" fillId="0" borderId="0"/>
    <xf numFmtId="0" fontId="26" fillId="0" borderId="0"/>
    <xf numFmtId="0" fontId="14" fillId="0" borderId="0"/>
    <xf numFmtId="0" fontId="26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26" fillId="0" borderId="0"/>
  </cellStyleXfs>
  <cellXfs count="500">
    <xf numFmtId="0" fontId="0" fillId="0" borderId="0" xfId="0"/>
    <xf numFmtId="0" fontId="3" fillId="0" borderId="0" xfId="1" applyFont="1" applyAlignment="1"/>
    <xf numFmtId="0" fontId="1" fillId="0" borderId="0" xfId="1" applyFo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165" fontId="7" fillId="0" borderId="6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 indent="1"/>
    </xf>
    <xf numFmtId="0" fontId="9" fillId="0" borderId="8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Border="1"/>
    <xf numFmtId="0" fontId="7" fillId="0" borderId="6" xfId="3" applyFont="1" applyFill="1" applyBorder="1" applyAlignment="1">
      <alignment horizontal="left" vertical="center" wrapText="1"/>
    </xf>
    <xf numFmtId="0" fontId="12" fillId="0" borderId="6" xfId="4" applyFont="1" applyFill="1" applyBorder="1" applyAlignment="1">
      <alignment vertical="center" wrapText="1"/>
    </xf>
    <xf numFmtId="0" fontId="1" fillId="0" borderId="0" xfId="1" applyFont="1" applyFill="1"/>
    <xf numFmtId="1" fontId="15" fillId="0" borderId="0" xfId="5" applyNumberFormat="1" applyFont="1" applyFill="1" applyProtection="1">
      <protection locked="0"/>
    </xf>
    <xf numFmtId="1" fontId="17" fillId="0" borderId="0" xfId="5" applyNumberFormat="1" applyFont="1" applyFill="1" applyAlignment="1" applyProtection="1">
      <protection locked="0"/>
    </xf>
    <xf numFmtId="1" fontId="18" fillId="0" borderId="0" xfId="5" applyNumberFormat="1" applyFont="1" applyFill="1" applyAlignment="1" applyProtection="1">
      <protection locked="0"/>
    </xf>
    <xf numFmtId="1" fontId="20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7" fillId="0" borderId="0" xfId="5" applyNumberFormat="1" applyFont="1" applyFill="1" applyProtection="1">
      <protection locked="0"/>
    </xf>
    <xf numFmtId="1" fontId="17" fillId="0" borderId="1" xfId="5" applyNumberFormat="1" applyFont="1" applyFill="1" applyBorder="1" applyAlignment="1" applyProtection="1">
      <protection locked="0"/>
    </xf>
    <xf numFmtId="1" fontId="5" fillId="0" borderId="1" xfId="5" applyNumberFormat="1" applyFont="1" applyFill="1" applyBorder="1" applyAlignment="1" applyProtection="1">
      <protection locked="0"/>
    </xf>
    <xf numFmtId="165" fontId="19" fillId="0" borderId="0" xfId="5" applyNumberFormat="1" applyFont="1" applyFill="1" applyBorder="1" applyAlignment="1" applyProtection="1">
      <alignment horizontal="center"/>
      <protection locked="0"/>
    </xf>
    <xf numFmtId="1" fontId="19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21" fillId="0" borderId="4" xfId="5" applyNumberFormat="1" applyFont="1" applyFill="1" applyBorder="1" applyAlignment="1" applyProtection="1">
      <alignment vertical="center"/>
      <protection locked="0"/>
    </xf>
    <xf numFmtId="1" fontId="21" fillId="0" borderId="6" xfId="5" applyNumberFormat="1" applyFont="1" applyFill="1" applyBorder="1" applyAlignment="1" applyProtection="1">
      <alignment vertical="center"/>
      <protection locked="0"/>
    </xf>
    <xf numFmtId="1" fontId="22" fillId="0" borderId="0" xfId="5" applyNumberFormat="1" applyFont="1" applyFill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64" fontId="23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3" xfId="5" applyNumberFormat="1" applyFont="1" applyFill="1" applyBorder="1" applyAlignment="1" applyProtection="1">
      <alignment horizontal="center" vertical="center"/>
      <protection locked="0"/>
    </xf>
    <xf numFmtId="1" fontId="25" fillId="0" borderId="19" xfId="5" applyNumberFormat="1" applyFont="1" applyFill="1" applyBorder="1" applyAlignment="1" applyProtection="1">
      <alignment horizontal="center" vertical="center"/>
      <protection locked="0"/>
    </xf>
    <xf numFmtId="1" fontId="21" fillId="0" borderId="6" xfId="5" applyNumberFormat="1" applyFont="1" applyFill="1" applyBorder="1" applyAlignment="1" applyProtection="1">
      <alignment horizontal="center" vertical="center"/>
      <protection locked="0"/>
    </xf>
    <xf numFmtId="1" fontId="6" fillId="0" borderId="0" xfId="5" applyNumberFormat="1" applyFont="1" applyFill="1" applyAlignment="1" applyProtection="1">
      <alignment vertical="center"/>
      <protection locked="0"/>
    </xf>
    <xf numFmtId="3" fontId="24" fillId="0" borderId="6" xfId="5" applyNumberFormat="1" applyFont="1" applyFill="1" applyBorder="1" applyAlignment="1" applyProtection="1">
      <alignment horizontal="center" vertical="center"/>
      <protection locked="0"/>
    </xf>
    <xf numFmtId="1" fontId="27" fillId="0" borderId="6" xfId="5" applyNumberFormat="1" applyFont="1" applyFill="1" applyBorder="1" applyAlignment="1" applyProtection="1">
      <alignment horizontal="center" vertical="center"/>
      <protection locked="0"/>
    </xf>
    <xf numFmtId="1" fontId="27" fillId="0" borderId="3" xfId="5" applyNumberFormat="1" applyFont="1" applyFill="1" applyBorder="1" applyAlignment="1" applyProtection="1">
      <alignment horizontal="center" vertical="center"/>
      <protection locked="0"/>
    </xf>
    <xf numFmtId="1" fontId="27" fillId="0" borderId="19" xfId="5" applyNumberFormat="1" applyFont="1" applyFill="1" applyBorder="1" applyAlignment="1" applyProtection="1">
      <alignment horizontal="center" vertical="center"/>
      <protection locked="0"/>
    </xf>
    <xf numFmtId="1" fontId="28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3" xfId="5" applyNumberFormat="1" applyFont="1" applyFill="1" applyBorder="1" applyAlignment="1" applyProtection="1">
      <alignment horizontal="center"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30" fillId="0" borderId="0" xfId="5" applyNumberFormat="1" applyFont="1" applyFill="1" applyBorder="1" applyProtection="1">
      <protection locked="0"/>
    </xf>
    <xf numFmtId="165" fontId="30" fillId="0" borderId="0" xfId="5" applyNumberFormat="1" applyFont="1" applyFill="1" applyBorder="1" applyProtection="1">
      <protection locked="0"/>
    </xf>
    <xf numFmtId="1" fontId="31" fillId="0" borderId="0" xfId="5" applyNumberFormat="1" applyFont="1" applyFill="1" applyBorder="1" applyProtection="1">
      <protection locked="0"/>
    </xf>
    <xf numFmtId="3" fontId="31" fillId="0" borderId="0" xfId="5" applyNumberFormat="1" applyFont="1" applyFill="1" applyBorder="1" applyProtection="1">
      <protection locked="0"/>
    </xf>
    <xf numFmtId="3" fontId="30" fillId="0" borderId="0" xfId="5" applyNumberFormat="1" applyFont="1" applyFill="1" applyBorder="1" applyProtection="1">
      <protection locked="0"/>
    </xf>
    <xf numFmtId="0" fontId="1" fillId="0" borderId="0" xfId="9" applyFont="1" applyFill="1" applyAlignment="1">
      <alignment vertical="top"/>
    </xf>
    <xf numFmtId="0" fontId="17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6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165" fontId="32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32" fillId="0" borderId="0" xfId="9" applyFont="1" applyFill="1" applyAlignment="1">
      <alignment horizontal="center" vertical="center"/>
    </xf>
    <xf numFmtId="3" fontId="32" fillId="0" borderId="6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32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15" fillId="0" borderId="0" xfId="9" applyFont="1" applyFill="1" applyAlignment="1">
      <alignment vertical="top"/>
    </xf>
    <xf numFmtId="0" fontId="5" fillId="0" borderId="0" xfId="9" applyFont="1" applyFill="1" applyAlignment="1">
      <alignment horizontal="center" vertical="top" wrapText="1"/>
    </xf>
    <xf numFmtId="0" fontId="7" fillId="0" borderId="0" xfId="9" applyFont="1" applyFill="1" applyAlignment="1">
      <alignment horizontal="center" vertical="top" wrapText="1"/>
    </xf>
    <xf numFmtId="0" fontId="34" fillId="0" borderId="0" xfId="9" applyFont="1" applyFill="1" applyAlignment="1">
      <alignment horizontal="center" vertical="center"/>
    </xf>
    <xf numFmtId="0" fontId="32" fillId="0" borderId="0" xfId="9" applyFont="1" applyFill="1" applyAlignment="1">
      <alignment vertical="top"/>
    </xf>
    <xf numFmtId="0" fontId="32" fillId="0" borderId="0" xfId="9" applyFont="1" applyFill="1" applyAlignment="1">
      <alignment vertical="center"/>
    </xf>
    <xf numFmtId="0" fontId="7" fillId="0" borderId="9" xfId="9" applyFont="1" applyFill="1" applyBorder="1" applyAlignment="1">
      <alignment horizontal="center" vertical="center"/>
    </xf>
    <xf numFmtId="3" fontId="7" fillId="0" borderId="9" xfId="10" applyNumberFormat="1" applyFont="1" applyFill="1" applyBorder="1" applyAlignment="1">
      <alignment horizontal="center" vertical="center"/>
    </xf>
    <xf numFmtId="164" fontId="7" fillId="0" borderId="9" xfId="10" applyNumberFormat="1" applyFont="1" applyFill="1" applyBorder="1" applyAlignment="1">
      <alignment horizontal="center" vertical="center"/>
    </xf>
    <xf numFmtId="164" fontId="32" fillId="0" borderId="0" xfId="9" applyNumberFormat="1" applyFont="1" applyFill="1" applyAlignment="1">
      <alignment vertical="center"/>
    </xf>
    <xf numFmtId="3" fontId="32" fillId="0" borderId="0" xfId="9" applyNumberFormat="1" applyFont="1" applyFill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32" fillId="0" borderId="6" xfId="5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9" applyFont="1" applyFill="1"/>
    <xf numFmtId="0" fontId="11" fillId="0" borderId="9" xfId="9" applyFont="1" applyFill="1" applyBorder="1" applyAlignment="1">
      <alignment horizontal="center" vertical="center"/>
    </xf>
    <xf numFmtId="1" fontId="32" fillId="0" borderId="0" xfId="9" applyNumberFormat="1" applyFont="1" applyFill="1" applyAlignment="1">
      <alignment horizontal="center" vertical="center"/>
    </xf>
    <xf numFmtId="0" fontId="36" fillId="0" borderId="0" xfId="11" applyFont="1" applyFill="1"/>
    <xf numFmtId="0" fontId="38" fillId="0" borderId="0" xfId="11" applyFont="1" applyFill="1" applyBorder="1" applyAlignment="1">
      <alignment horizontal="center"/>
    </xf>
    <xf numFmtId="0" fontId="39" fillId="0" borderId="0" xfId="11" applyFont="1" applyFill="1" applyBorder="1" applyAlignment="1">
      <alignment horizontal="center"/>
    </xf>
    <xf numFmtId="0" fontId="38" fillId="0" borderId="0" xfId="11" applyFont="1" applyFill="1"/>
    <xf numFmtId="0" fontId="41" fillId="0" borderId="9" xfId="11" applyFont="1" applyFill="1" applyBorder="1" applyAlignment="1">
      <alignment horizontal="center" vertical="center" wrapText="1"/>
    </xf>
    <xf numFmtId="3" fontId="41" fillId="0" borderId="9" xfId="11" applyNumberFormat="1" applyFont="1" applyFill="1" applyBorder="1" applyAlignment="1">
      <alignment horizontal="center" vertical="center"/>
    </xf>
    <xf numFmtId="165" fontId="36" fillId="0" borderId="9" xfId="11" applyNumberFormat="1" applyFont="1" applyFill="1" applyBorder="1" applyAlignment="1">
      <alignment horizontal="center" vertical="center" wrapText="1"/>
    </xf>
    <xf numFmtId="0" fontId="43" fillId="0" borderId="0" xfId="11" applyFont="1" applyFill="1" applyAlignment="1">
      <alignment vertical="center"/>
    </xf>
    <xf numFmtId="0" fontId="44" fillId="0" borderId="5" xfId="11" applyFont="1" applyFill="1" applyBorder="1" applyAlignment="1">
      <alignment horizontal="left" vertical="center"/>
    </xf>
    <xf numFmtId="3" fontId="41" fillId="0" borderId="5" xfId="11" applyNumberFormat="1" applyFont="1" applyFill="1" applyBorder="1" applyAlignment="1">
      <alignment horizontal="center" vertical="center"/>
    </xf>
    <xf numFmtId="3" fontId="42" fillId="0" borderId="5" xfId="11" applyNumberFormat="1" applyFont="1" applyFill="1" applyBorder="1" applyAlignment="1">
      <alignment horizontal="center" vertical="center"/>
    </xf>
    <xf numFmtId="165" fontId="36" fillId="0" borderId="5" xfId="11" applyNumberFormat="1" applyFont="1" applyFill="1" applyBorder="1" applyAlignment="1">
      <alignment horizontal="center" vertical="center" wrapText="1"/>
    </xf>
    <xf numFmtId="0" fontId="43" fillId="0" borderId="6" xfId="11" applyFont="1" applyFill="1" applyBorder="1" applyAlignment="1">
      <alignment horizontal="left" vertical="center" wrapText="1"/>
    </xf>
    <xf numFmtId="3" fontId="45" fillId="0" borderId="6" xfId="12" applyNumberFormat="1" applyFont="1" applyFill="1" applyBorder="1" applyAlignment="1">
      <alignment horizontal="center" vertical="center" wrapText="1"/>
    </xf>
    <xf numFmtId="3" fontId="46" fillId="0" borderId="6" xfId="11" applyNumberFormat="1" applyFont="1" applyFill="1" applyBorder="1" applyAlignment="1">
      <alignment horizontal="center" vertical="center"/>
    </xf>
    <xf numFmtId="165" fontId="36" fillId="0" borderId="6" xfId="11" applyNumberFormat="1" applyFont="1" applyFill="1" applyBorder="1" applyAlignment="1">
      <alignment horizontal="center" vertical="center" wrapText="1"/>
    </xf>
    <xf numFmtId="1" fontId="47" fillId="0" borderId="0" xfId="11" applyNumberFormat="1" applyFont="1" applyFill="1" applyAlignment="1">
      <alignment horizontal="center" vertical="center"/>
    </xf>
    <xf numFmtId="0" fontId="47" fillId="0" borderId="0" xfId="11" applyFont="1" applyFill="1"/>
    <xf numFmtId="0" fontId="43" fillId="0" borderId="0" xfId="11" applyFont="1" applyFill="1" applyAlignment="1">
      <alignment vertical="center" wrapText="1"/>
    </xf>
    <xf numFmtId="165" fontId="47" fillId="0" borderId="0" xfId="11" applyNumberFormat="1" applyFont="1" applyFill="1"/>
    <xf numFmtId="0" fontId="47" fillId="0" borderId="0" xfId="11" applyFont="1" applyFill="1" applyAlignment="1">
      <alignment vertical="center"/>
    </xf>
    <xf numFmtId="0" fontId="47" fillId="0" borderId="0" xfId="11" applyFont="1" applyFill="1" applyAlignment="1">
      <alignment wrapText="1"/>
    </xf>
    <xf numFmtId="3" fontId="47" fillId="0" borderId="0" xfId="11" applyNumberFormat="1" applyFont="1" applyFill="1" applyAlignment="1">
      <alignment wrapText="1"/>
    </xf>
    <xf numFmtId="0" fontId="48" fillId="0" borderId="5" xfId="11" applyFont="1" applyFill="1" applyBorder="1" applyAlignment="1">
      <alignment horizontal="center" vertical="center" wrapText="1"/>
    </xf>
    <xf numFmtId="3" fontId="47" fillId="0" borderId="0" xfId="11" applyNumberFormat="1" applyFont="1" applyFill="1"/>
    <xf numFmtId="0" fontId="47" fillId="0" borderId="0" xfId="11" applyFont="1" applyFill="1" applyAlignment="1">
      <alignment horizontal="center"/>
    </xf>
    <xf numFmtId="0" fontId="48" fillId="0" borderId="9" xfId="11" applyFont="1" applyFill="1" applyBorder="1" applyAlignment="1">
      <alignment horizontal="center" vertical="center" wrapText="1"/>
    </xf>
    <xf numFmtId="3" fontId="48" fillId="0" borderId="9" xfId="11" applyNumberFormat="1" applyFont="1" applyFill="1" applyBorder="1" applyAlignment="1">
      <alignment horizontal="center" vertical="center"/>
    </xf>
    <xf numFmtId="0" fontId="38" fillId="0" borderId="0" xfId="11" applyFont="1" applyFill="1" applyAlignment="1">
      <alignment vertical="center"/>
    </xf>
    <xf numFmtId="3" fontId="51" fillId="0" borderId="0" xfId="11" applyNumberFormat="1" applyFont="1" applyFill="1" applyAlignment="1">
      <alignment horizontal="center" vertical="center"/>
    </xf>
    <xf numFmtId="3" fontId="52" fillId="0" borderId="0" xfId="11" applyNumberFormat="1" applyFont="1" applyFill="1" applyAlignment="1">
      <alignment vertical="center"/>
    </xf>
    <xf numFmtId="0" fontId="11" fillId="0" borderId="5" xfId="9" applyFont="1" applyFill="1" applyBorder="1" applyAlignment="1">
      <alignment horizontal="center" vertical="center"/>
    </xf>
    <xf numFmtId="3" fontId="48" fillId="0" borderId="5" xfId="11" applyNumberFormat="1" applyFont="1" applyFill="1" applyBorder="1" applyAlignment="1">
      <alignment horizontal="center" vertical="center"/>
    </xf>
    <xf numFmtId="165" fontId="40" fillId="0" borderId="5" xfId="11" applyNumberFormat="1" applyFont="1" applyFill="1" applyBorder="1" applyAlignment="1">
      <alignment horizontal="center" vertical="center"/>
    </xf>
    <xf numFmtId="0" fontId="32" fillId="0" borderId="6" xfId="13" applyFont="1" applyFill="1" applyBorder="1" applyAlignment="1">
      <alignment vertical="center" wrapText="1"/>
    </xf>
    <xf numFmtId="3" fontId="53" fillId="0" borderId="6" xfId="11" applyNumberFormat="1" applyFont="1" applyFill="1" applyBorder="1" applyAlignment="1">
      <alignment horizontal="center" vertical="center" wrapText="1"/>
    </xf>
    <xf numFmtId="3" fontId="54" fillId="0" borderId="6" xfId="11" applyNumberFormat="1" applyFont="1" applyFill="1" applyBorder="1" applyAlignment="1">
      <alignment horizontal="center" vertical="center"/>
    </xf>
    <xf numFmtId="0" fontId="40" fillId="0" borderId="0" xfId="11" applyFont="1" applyFill="1"/>
    <xf numFmtId="0" fontId="54" fillId="0" borderId="0" xfId="11" applyFont="1" applyFill="1"/>
    <xf numFmtId="0" fontId="48" fillId="0" borderId="6" xfId="11" applyFont="1" applyFill="1" applyBorder="1" applyAlignment="1">
      <alignment horizontal="center" vertical="center" wrapText="1"/>
    </xf>
    <xf numFmtId="3" fontId="41" fillId="0" borderId="6" xfId="12" applyNumberFormat="1" applyFont="1" applyFill="1" applyBorder="1" applyAlignment="1">
      <alignment horizontal="center" vertical="center" wrapText="1"/>
    </xf>
    <xf numFmtId="0" fontId="53" fillId="0" borderId="0" xfId="11" applyFont="1" applyFill="1"/>
    <xf numFmtId="3" fontId="53" fillId="0" borderId="0" xfId="11" applyNumberFormat="1" applyFont="1" applyFill="1"/>
    <xf numFmtId="0" fontId="41" fillId="0" borderId="6" xfId="11" applyFont="1" applyFill="1" applyBorder="1" applyAlignment="1">
      <alignment horizontal="center" vertical="center" wrapText="1"/>
    </xf>
    <xf numFmtId="3" fontId="36" fillId="0" borderId="6" xfId="11" applyNumberFormat="1" applyFont="1" applyFill="1" applyBorder="1" applyAlignment="1">
      <alignment horizontal="center" vertical="center"/>
    </xf>
    <xf numFmtId="3" fontId="53" fillId="0" borderId="0" xfId="11" applyNumberFormat="1" applyFont="1" applyFill="1" applyAlignment="1">
      <alignment vertical="center"/>
    </xf>
    <xf numFmtId="0" fontId="53" fillId="0" borderId="0" xfId="11" applyFont="1" applyFill="1" applyAlignment="1">
      <alignment vertical="center"/>
    </xf>
    <xf numFmtId="0" fontId="44" fillId="0" borderId="3" xfId="11" applyFont="1" applyFill="1" applyBorder="1" applyAlignment="1">
      <alignment vertical="center"/>
    </xf>
    <xf numFmtId="0" fontId="44" fillId="0" borderId="18" xfId="11" applyFont="1" applyFill="1" applyBorder="1" applyAlignment="1">
      <alignment vertical="center" wrapText="1"/>
    </xf>
    <xf numFmtId="0" fontId="44" fillId="0" borderId="4" xfId="11" applyFont="1" applyFill="1" applyBorder="1" applyAlignment="1">
      <alignment vertical="center" wrapText="1"/>
    </xf>
    <xf numFmtId="165" fontId="54" fillId="0" borderId="0" xfId="11" applyNumberFormat="1" applyFont="1" applyFill="1"/>
    <xf numFmtId="3" fontId="54" fillId="0" borderId="0" xfId="11" applyNumberFormat="1" applyFont="1" applyFill="1"/>
    <xf numFmtId="3" fontId="38" fillId="0" borderId="0" xfId="11" applyNumberFormat="1" applyFont="1" applyFill="1"/>
    <xf numFmtId="0" fontId="56" fillId="0" borderId="6" xfId="13" applyFont="1" applyFill="1" applyBorder="1" applyAlignment="1">
      <alignment vertical="center" wrapText="1"/>
    </xf>
    <xf numFmtId="3" fontId="38" fillId="0" borderId="0" xfId="11" applyNumberFormat="1" applyFont="1" applyFill="1" applyAlignment="1">
      <alignment vertical="center"/>
    </xf>
    <xf numFmtId="0" fontId="57" fillId="0" borderId="0" xfId="11" applyFont="1" applyFill="1"/>
    <xf numFmtId="0" fontId="40" fillId="0" borderId="5" xfId="11" applyFont="1" applyFill="1" applyBorder="1" applyAlignment="1">
      <alignment horizontal="center" vertical="center" wrapText="1"/>
    </xf>
    <xf numFmtId="3" fontId="40" fillId="0" borderId="5" xfId="11" applyNumberFormat="1" applyFont="1" applyFill="1" applyBorder="1" applyAlignment="1">
      <alignment horizontal="center" vertical="center"/>
    </xf>
    <xf numFmtId="3" fontId="40" fillId="0" borderId="5" xfId="11" applyNumberFormat="1" applyFont="1" applyFill="1" applyBorder="1" applyAlignment="1">
      <alignment horizontal="center" vertical="center" wrapText="1"/>
    </xf>
    <xf numFmtId="0" fontId="54" fillId="0" borderId="0" xfId="11" applyFont="1" applyFill="1" applyAlignment="1">
      <alignment vertical="center"/>
    </xf>
    <xf numFmtId="0" fontId="36" fillId="0" borderId="6" xfId="11" applyFont="1" applyFill="1" applyBorder="1" applyAlignment="1">
      <alignment horizontal="center" vertical="center" wrapText="1"/>
    </xf>
    <xf numFmtId="3" fontId="43" fillId="0" borderId="6" xfId="11" applyNumberFormat="1" applyFont="1" applyFill="1" applyBorder="1" applyAlignment="1">
      <alignment horizontal="center" vertical="center"/>
    </xf>
    <xf numFmtId="3" fontId="58" fillId="0" borderId="6" xfId="11" applyNumberFormat="1" applyFont="1" applyFill="1" applyBorder="1" applyAlignment="1">
      <alignment horizontal="center" vertical="center"/>
    </xf>
    <xf numFmtId="3" fontId="46" fillId="0" borderId="6" xfId="11" applyNumberFormat="1" applyFont="1" applyFill="1" applyBorder="1" applyAlignment="1">
      <alignment horizontal="center" vertical="center" wrapText="1"/>
    </xf>
    <xf numFmtId="0" fontId="44" fillId="0" borderId="18" xfId="11" applyFont="1" applyFill="1" applyBorder="1" applyAlignment="1">
      <alignment vertical="center"/>
    </xf>
    <xf numFmtId="0" fontId="44" fillId="0" borderId="4" xfId="11" applyFont="1" applyFill="1" applyBorder="1" applyAlignment="1">
      <alignment vertical="center"/>
    </xf>
    <xf numFmtId="0" fontId="59" fillId="0" borderId="0" xfId="11" applyFont="1" applyFill="1" applyAlignment="1">
      <alignment vertical="center"/>
    </xf>
    <xf numFmtId="0" fontId="37" fillId="0" borderId="0" xfId="11" applyFont="1" applyFill="1" applyAlignment="1"/>
    <xf numFmtId="0" fontId="50" fillId="0" borderId="0" xfId="11" applyFont="1" applyFill="1" applyAlignment="1">
      <alignment horizontal="center"/>
    </xf>
    <xf numFmtId="3" fontId="40" fillId="0" borderId="6" xfId="11" applyNumberFormat="1" applyFont="1" applyFill="1" applyBorder="1" applyAlignment="1">
      <alignment horizontal="center" vertical="center"/>
    </xf>
    <xf numFmtId="0" fontId="61" fillId="0" borderId="0" xfId="11" applyFont="1" applyFill="1"/>
    <xf numFmtId="0" fontId="6" fillId="0" borderId="0" xfId="6" applyFont="1" applyFill="1"/>
    <xf numFmtId="0" fontId="6" fillId="0" borderId="0" xfId="6" applyFont="1"/>
    <xf numFmtId="0" fontId="4" fillId="0" borderId="0" xfId="6" applyFont="1"/>
    <xf numFmtId="0" fontId="6" fillId="0" borderId="6" xfId="6" applyFont="1" applyFill="1" applyBorder="1" applyAlignment="1">
      <alignment horizontal="center" vertical="center"/>
    </xf>
    <xf numFmtId="2" fontId="6" fillId="0" borderId="6" xfId="6" applyNumberFormat="1" applyFont="1" applyBorder="1" applyAlignment="1">
      <alignment horizontal="left" vertical="center" wrapText="1"/>
    </xf>
    <xf numFmtId="3" fontId="34" fillId="0" borderId="3" xfId="6" applyNumberFormat="1" applyFont="1" applyBorder="1" applyAlignment="1">
      <alignment horizontal="center" vertical="center" wrapText="1"/>
    </xf>
    <xf numFmtId="3" fontId="6" fillId="0" borderId="20" xfId="6" applyNumberFormat="1" applyFont="1" applyBorder="1" applyAlignment="1">
      <alignment horizontal="center" vertical="center" wrapText="1"/>
    </xf>
    <xf numFmtId="0" fontId="6" fillId="0" borderId="0" xfId="6" applyFont="1" applyAlignment="1"/>
    <xf numFmtId="2" fontId="6" fillId="2" borderId="6" xfId="6" applyNumberFormat="1" applyFont="1" applyFill="1" applyBorder="1" applyAlignment="1">
      <alignment horizontal="left" vertical="center" wrapText="1"/>
    </xf>
    <xf numFmtId="2" fontId="6" fillId="0" borderId="6" xfId="6" applyNumberFormat="1" applyFont="1" applyBorder="1" applyAlignment="1">
      <alignment horizontal="left" wrapText="1"/>
    </xf>
    <xf numFmtId="3" fontId="6" fillId="0" borderId="6" xfId="6" applyNumberFormat="1" applyFont="1" applyBorder="1" applyAlignment="1">
      <alignment horizontal="center" vertical="center"/>
    </xf>
    <xf numFmtId="2" fontId="6" fillId="0" borderId="6" xfId="6" applyNumberFormat="1" applyFont="1" applyBorder="1" applyAlignment="1">
      <alignment vertical="center" wrapText="1"/>
    </xf>
    <xf numFmtId="2" fontId="6" fillId="0" borderId="6" xfId="6" applyNumberFormat="1" applyFont="1" applyBorder="1" applyAlignment="1">
      <alignment wrapText="1"/>
    </xf>
    <xf numFmtId="2" fontId="6" fillId="0" borderId="0" xfId="6" applyNumberFormat="1" applyFont="1" applyAlignment="1">
      <alignment wrapText="1"/>
    </xf>
    <xf numFmtId="0" fontId="34" fillId="0" borderId="0" xfId="6" applyFont="1"/>
    <xf numFmtId="0" fontId="32" fillId="0" borderId="0" xfId="6" applyFont="1"/>
    <xf numFmtId="0" fontId="19" fillId="0" borderId="0" xfId="6" applyFont="1"/>
    <xf numFmtId="0" fontId="1" fillId="0" borderId="0" xfId="6" applyFont="1"/>
    <xf numFmtId="0" fontId="1" fillId="0" borderId="6" xfId="6" applyFont="1" applyBorder="1" applyAlignment="1">
      <alignment horizontal="center" vertical="center" wrapText="1"/>
    </xf>
    <xf numFmtId="3" fontId="1" fillId="0" borderId="6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6" fillId="2" borderId="6" xfId="6" applyFont="1" applyFill="1" applyBorder="1" applyAlignment="1">
      <alignment horizontal="left" vertical="center" wrapText="1"/>
    </xf>
    <xf numFmtId="0" fontId="6" fillId="0" borderId="6" xfId="6" applyFont="1" applyBorder="1" applyAlignment="1">
      <alignment horizontal="left" vertical="center" wrapText="1"/>
    </xf>
    <xf numFmtId="0" fontId="6" fillId="0" borderId="6" xfId="6" applyFont="1" applyBorder="1" applyAlignment="1">
      <alignment vertical="center" wrapText="1"/>
    </xf>
    <xf numFmtId="3" fontId="6" fillId="2" borderId="6" xfId="6" applyNumberFormat="1" applyFont="1" applyFill="1" applyBorder="1" applyAlignment="1">
      <alignment horizontal="center" vertical="center" wrapText="1"/>
    </xf>
    <xf numFmtId="3" fontId="6" fillId="0" borderId="0" xfId="6" applyNumberFormat="1" applyFont="1"/>
    <xf numFmtId="3" fontId="34" fillId="0" borderId="0" xfId="6" applyNumberFormat="1" applyFont="1"/>
    <xf numFmtId="3" fontId="1" fillId="0" borderId="0" xfId="6" applyNumberFormat="1" applyFont="1"/>
    <xf numFmtId="3" fontId="20" fillId="0" borderId="0" xfId="6" applyNumberFormat="1" applyFont="1"/>
    <xf numFmtId="3" fontId="6" fillId="0" borderId="6" xfId="6" applyNumberFormat="1" applyFont="1" applyBorder="1" applyAlignment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1" fontId="19" fillId="0" borderId="0" xfId="5" applyNumberFormat="1" applyFont="1" applyFill="1" applyAlignment="1" applyProtection="1">
      <alignment horizontal="center"/>
      <protection locked="0"/>
    </xf>
    <xf numFmtId="0" fontId="4" fillId="0" borderId="6" xfId="9" applyFont="1" applyFill="1" applyBorder="1" applyAlignment="1">
      <alignment horizontal="center" vertical="center" wrapText="1"/>
    </xf>
    <xf numFmtId="0" fontId="38" fillId="0" borderId="6" xfId="11" applyFont="1" applyFill="1" applyBorder="1" applyAlignment="1">
      <alignment wrapText="1"/>
    </xf>
    <xf numFmtId="165" fontId="36" fillId="0" borderId="2" xfId="11" applyNumberFormat="1" applyFont="1" applyFill="1" applyBorder="1" applyAlignment="1">
      <alignment horizontal="center" vertical="center" wrapText="1"/>
    </xf>
    <xf numFmtId="0" fontId="38" fillId="0" borderId="0" xfId="11" applyFont="1" applyFill="1" applyBorder="1" applyAlignment="1">
      <alignment horizontal="center" vertical="center"/>
    </xf>
    <xf numFmtId="1" fontId="40" fillId="0" borderId="6" xfId="12" applyNumberFormat="1" applyFont="1" applyFill="1" applyBorder="1" applyAlignment="1">
      <alignment horizontal="center" vertical="center" wrapText="1"/>
    </xf>
    <xf numFmtId="0" fontId="47" fillId="0" borderId="0" xfId="11" applyFont="1" applyFill="1" applyAlignment="1">
      <alignment horizontal="center" vertical="center" wrapText="1"/>
    </xf>
    <xf numFmtId="0" fontId="47" fillId="0" borderId="0" xfId="11" applyFont="1" applyFill="1" applyAlignment="1">
      <alignment horizontal="center" vertical="center"/>
    </xf>
    <xf numFmtId="1" fontId="36" fillId="0" borderId="6" xfId="12" applyNumberFormat="1" applyFont="1" applyFill="1" applyBorder="1" applyAlignment="1">
      <alignment horizontal="center" vertical="center" wrapText="1"/>
    </xf>
    <xf numFmtId="0" fontId="39" fillId="0" borderId="0" xfId="11" applyFont="1" applyFill="1" applyBorder="1" applyAlignment="1">
      <alignment horizontal="right"/>
    </xf>
    <xf numFmtId="165" fontId="40" fillId="0" borderId="6" xfId="11" applyNumberFormat="1" applyFont="1" applyFill="1" applyBorder="1" applyAlignment="1">
      <alignment horizontal="center" vertical="center" wrapText="1"/>
    </xf>
    <xf numFmtId="165" fontId="40" fillId="0" borderId="5" xfId="11" applyNumberFormat="1" applyFont="1" applyFill="1" applyBorder="1" applyAlignment="1">
      <alignment horizontal="center" vertical="center" wrapText="1"/>
    </xf>
    <xf numFmtId="3" fontId="41" fillId="0" borderId="2" xfId="11" applyNumberFormat="1" applyFont="1" applyFill="1" applyBorder="1" applyAlignment="1">
      <alignment horizontal="center" vertical="center"/>
    </xf>
    <xf numFmtId="3" fontId="34" fillId="0" borderId="6" xfId="6" applyNumberFormat="1" applyFont="1" applyBorder="1" applyAlignment="1">
      <alignment horizontal="center" vertical="center" wrapText="1"/>
    </xf>
    <xf numFmtId="0" fontId="62" fillId="0" borderId="6" xfId="11" applyFont="1" applyFill="1" applyBorder="1" applyAlignment="1">
      <alignment horizontal="center" vertical="center" wrapText="1"/>
    </xf>
    <xf numFmtId="1" fontId="62" fillId="0" borderId="6" xfId="12" applyNumberFormat="1" applyFont="1" applyFill="1" applyBorder="1" applyAlignment="1">
      <alignment horizontal="center" vertical="center" wrapText="1"/>
    </xf>
    <xf numFmtId="3" fontId="41" fillId="0" borderId="4" xfId="12" applyNumberFormat="1" applyFont="1" applyFill="1" applyBorder="1" applyAlignment="1">
      <alignment horizontal="center" vertical="center" wrapText="1"/>
    </xf>
    <xf numFmtId="165" fontId="41" fillId="0" borderId="6" xfId="12" applyNumberFormat="1" applyFont="1" applyFill="1" applyBorder="1" applyAlignment="1">
      <alignment horizontal="center" vertical="center" wrapText="1"/>
    </xf>
    <xf numFmtId="165" fontId="36" fillId="0" borderId="6" xfId="12" applyNumberFormat="1" applyFont="1" applyFill="1" applyBorder="1" applyAlignment="1">
      <alignment horizontal="center" vertical="center" wrapText="1"/>
    </xf>
    <xf numFmtId="165" fontId="40" fillId="0" borderId="2" xfId="11" applyNumberFormat="1" applyFont="1" applyFill="1" applyBorder="1" applyAlignment="1">
      <alignment horizontal="center" vertical="center" wrapText="1"/>
    </xf>
    <xf numFmtId="3" fontId="48" fillId="0" borderId="2" xfId="11" applyNumberFormat="1" applyFont="1" applyFill="1" applyBorder="1" applyAlignment="1">
      <alignment horizontal="center" vertical="center"/>
    </xf>
    <xf numFmtId="1" fontId="1" fillId="0" borderId="18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3" xfId="5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9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3" fillId="0" borderId="4" xfId="5" applyNumberFormat="1" applyFont="1" applyFill="1" applyBorder="1" applyAlignment="1" applyProtection="1">
      <alignment horizontal="center" vertical="center" wrapText="1"/>
      <protection locked="0"/>
    </xf>
    <xf numFmtId="1" fontId="24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4" fillId="0" borderId="4" xfId="5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6" xfId="6" applyFont="1" applyFill="1" applyBorder="1" applyAlignment="1">
      <alignment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3" fontId="34" fillId="0" borderId="3" xfId="6" applyNumberFormat="1" applyFont="1" applyFill="1" applyBorder="1" applyAlignment="1">
      <alignment horizontal="center" vertical="center" wrapText="1"/>
    </xf>
    <xf numFmtId="3" fontId="6" fillId="0" borderId="20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32" fillId="0" borderId="0" xfId="6" applyFont="1" applyFill="1"/>
    <xf numFmtId="0" fontId="1" fillId="0" borderId="0" xfId="6" applyFont="1" applyAlignment="1">
      <alignment vertical="center"/>
    </xf>
    <xf numFmtId="2" fontId="6" fillId="0" borderId="6" xfId="6" applyNumberFormat="1" applyFont="1" applyFill="1" applyBorder="1" applyAlignment="1">
      <alignment horizontal="left" wrapText="1"/>
    </xf>
    <xf numFmtId="2" fontId="6" fillId="0" borderId="6" xfId="6" applyNumberFormat="1" applyFont="1" applyFill="1" applyBorder="1" applyAlignment="1">
      <alignment horizontal="left" vertical="center" wrapText="1"/>
    </xf>
    <xf numFmtId="0" fontId="6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left" wrapText="1"/>
    </xf>
    <xf numFmtId="0" fontId="6" fillId="0" borderId="6" xfId="6" applyFont="1" applyBorder="1" applyAlignment="1">
      <alignment horizontal="left" wrapText="1"/>
    </xf>
    <xf numFmtId="0" fontId="6" fillId="0" borderId="6" xfId="6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wrapText="1"/>
    </xf>
    <xf numFmtId="0" fontId="1" fillId="0" borderId="6" xfId="6" applyFont="1" applyFill="1" applyBorder="1" applyAlignment="1">
      <alignment horizontal="center"/>
    </xf>
    <xf numFmtId="2" fontId="1" fillId="0" borderId="6" xfId="6" applyNumberFormat="1" applyFont="1" applyBorder="1" applyAlignment="1">
      <alignment horizontal="center" vertical="center" wrapText="1"/>
    </xf>
    <xf numFmtId="0" fontId="17" fillId="0" borderId="0" xfId="9" applyFont="1" applyFill="1" applyAlignment="1">
      <alignment horizontal="center" vertical="top" wrapText="1"/>
    </xf>
    <xf numFmtId="0" fontId="37" fillId="0" borderId="0" xfId="11" applyFont="1" applyFill="1" applyAlignment="1">
      <alignment horizontal="center"/>
    </xf>
    <xf numFmtId="0" fontId="1" fillId="0" borderId="0" xfId="9" applyFont="1" applyFill="1" applyAlignment="1">
      <alignment horizontal="center" vertical="top"/>
    </xf>
    <xf numFmtId="0" fontId="5" fillId="0" borderId="6" xfId="9" applyFont="1" applyFill="1" applyBorder="1" applyAlignment="1">
      <alignment horizontal="center" vertical="center"/>
    </xf>
    <xf numFmtId="49" fontId="5" fillId="0" borderId="6" xfId="9" applyNumberFormat="1" applyFont="1" applyFill="1" applyBorder="1" applyAlignment="1">
      <alignment horizontal="center" vertical="center"/>
    </xf>
    <xf numFmtId="0" fontId="63" fillId="0" borderId="6" xfId="9" applyFont="1" applyFill="1" applyBorder="1" applyAlignment="1">
      <alignment horizontal="center" vertical="center" wrapText="1"/>
    </xf>
    <xf numFmtId="49" fontId="63" fillId="0" borderId="5" xfId="9" applyNumberFormat="1" applyFont="1" applyBorder="1" applyAlignment="1">
      <alignment horizontal="center" vertical="center" wrapText="1"/>
    </xf>
    <xf numFmtId="0" fontId="63" fillId="0" borderId="6" xfId="9" applyFont="1" applyFill="1" applyBorder="1" applyAlignment="1">
      <alignment horizontal="center" vertical="center"/>
    </xf>
    <xf numFmtId="49" fontId="63" fillId="0" borderId="6" xfId="9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7" fillId="0" borderId="6" xfId="9" applyFont="1" applyBorder="1" applyAlignment="1">
      <alignment horizontal="left"/>
    </xf>
    <xf numFmtId="3" fontId="7" fillId="0" borderId="6" xfId="10" applyNumberFormat="1" applyFont="1" applyBorder="1" applyAlignment="1">
      <alignment horizontal="center"/>
    </xf>
    <xf numFmtId="165" fontId="7" fillId="0" borderId="6" xfId="9" applyNumberFormat="1" applyFont="1" applyBorder="1" applyAlignment="1">
      <alignment horizontal="center"/>
    </xf>
    <xf numFmtId="3" fontId="7" fillId="0" borderId="6" xfId="9" applyNumberFormat="1" applyFont="1" applyFill="1" applyBorder="1" applyAlignment="1">
      <alignment horizontal="center"/>
    </xf>
    <xf numFmtId="0" fontId="32" fillId="0" borderId="0" xfId="9" applyFont="1" applyAlignment="1">
      <alignment horizontal="center" vertical="center"/>
    </xf>
    <xf numFmtId="0" fontId="32" fillId="0" borderId="6" xfId="5" applyNumberFormat="1" applyFont="1" applyFill="1" applyBorder="1" applyAlignment="1" applyProtection="1">
      <alignment horizontal="left"/>
      <protection locked="0"/>
    </xf>
    <xf numFmtId="3" fontId="32" fillId="0" borderId="6" xfId="10" applyNumberFormat="1" applyFont="1" applyBorder="1" applyAlignment="1">
      <alignment horizontal="center"/>
    </xf>
    <xf numFmtId="3" fontId="32" fillId="0" borderId="6" xfId="10" applyNumberFormat="1" applyFont="1" applyFill="1" applyBorder="1" applyAlignment="1">
      <alignment horizontal="center"/>
    </xf>
    <xf numFmtId="0" fontId="32" fillId="0" borderId="6" xfId="5" applyNumberFormat="1" applyFont="1" applyFill="1" applyBorder="1" applyAlignment="1" applyProtection="1">
      <alignment horizontal="left" wrapText="1"/>
      <protection locked="0"/>
    </xf>
    <xf numFmtId="0" fontId="1" fillId="0" borderId="0" xfId="9" applyFont="1"/>
    <xf numFmtId="0" fontId="32" fillId="0" borderId="0" xfId="9" applyFont="1"/>
    <xf numFmtId="0" fontId="34" fillId="0" borderId="0" xfId="9" applyFont="1" applyFill="1" applyAlignment="1">
      <alignment vertical="top" wrapText="1"/>
    </xf>
    <xf numFmtId="0" fontId="4" fillId="0" borderId="0" xfId="9" applyFont="1" applyFill="1" applyAlignment="1">
      <alignment vertical="top" wrapText="1"/>
    </xf>
    <xf numFmtId="0" fontId="40" fillId="0" borderId="0" xfId="11" applyFont="1" applyFill="1" applyBorder="1" applyAlignment="1">
      <alignment horizontal="left"/>
    </xf>
    <xf numFmtId="0" fontId="53" fillId="0" borderId="6" xfId="11" applyFont="1" applyFill="1" applyBorder="1" applyAlignment="1">
      <alignment horizontal="left" vertical="center" wrapText="1"/>
    </xf>
    <xf numFmtId="3" fontId="65" fillId="0" borderId="6" xfId="12" applyNumberFormat="1" applyFont="1" applyBorder="1" applyAlignment="1">
      <alignment horizontal="center" vertical="center" wrapText="1"/>
    </xf>
    <xf numFmtId="1" fontId="47" fillId="0" borderId="0" xfId="11" applyNumberFormat="1" applyFont="1" applyFill="1"/>
    <xf numFmtId="0" fontId="36" fillId="0" borderId="0" xfId="11" applyFont="1" applyFill="1" applyAlignment="1">
      <alignment vertical="center" wrapText="1"/>
    </xf>
    <xf numFmtId="0" fontId="43" fillId="0" borderId="0" xfId="11" applyFont="1" applyFill="1" applyAlignment="1">
      <alignment horizontal="center" vertical="top" wrapText="1"/>
    </xf>
    <xf numFmtId="3" fontId="32" fillId="0" borderId="4" xfId="9" applyNumberFormat="1" applyFont="1" applyFill="1" applyBorder="1" applyAlignment="1">
      <alignment horizontal="center"/>
    </xf>
    <xf numFmtId="165" fontId="32" fillId="0" borderId="6" xfId="0" applyNumberFormat="1" applyFont="1" applyFill="1" applyBorder="1" applyAlignment="1">
      <alignment horizontal="center" vertical="center"/>
    </xf>
    <xf numFmtId="3" fontId="40" fillId="4" borderId="2" xfId="11" applyNumberFormat="1" applyFont="1" applyFill="1" applyBorder="1" applyAlignment="1">
      <alignment horizontal="center" vertical="center"/>
    </xf>
    <xf numFmtId="165" fontId="7" fillId="0" borderId="2" xfId="9" applyNumberFormat="1" applyFont="1" applyBorder="1" applyAlignment="1">
      <alignment horizontal="center" vertical="center"/>
    </xf>
    <xf numFmtId="3" fontId="40" fillId="0" borderId="2" xfId="11" applyNumberFormat="1" applyFont="1" applyFill="1" applyBorder="1" applyAlignment="1">
      <alignment horizontal="center" vertical="center"/>
    </xf>
    <xf numFmtId="3" fontId="40" fillId="4" borderId="5" xfId="11" applyNumberFormat="1" applyFont="1" applyFill="1" applyBorder="1" applyAlignment="1">
      <alignment horizontal="center" vertical="center"/>
    </xf>
    <xf numFmtId="165" fontId="7" fillId="0" borderId="5" xfId="9" applyNumberFormat="1" applyFont="1" applyBorder="1" applyAlignment="1">
      <alignment horizontal="center" vertical="center"/>
    </xf>
    <xf numFmtId="3" fontId="46" fillId="0" borderId="24" xfId="11" applyNumberFormat="1" applyFont="1" applyFill="1" applyBorder="1" applyAlignment="1">
      <alignment horizontal="center" vertical="center"/>
    </xf>
    <xf numFmtId="1" fontId="46" fillId="0" borderId="6" xfId="11" applyNumberFormat="1" applyFont="1" applyFill="1" applyBorder="1" applyAlignment="1">
      <alignment horizontal="center" vertical="center"/>
    </xf>
    <xf numFmtId="1" fontId="46" fillId="0" borderId="24" xfId="11" applyNumberFormat="1" applyFont="1" applyFill="1" applyBorder="1" applyAlignment="1">
      <alignment horizontal="center" vertical="center"/>
    </xf>
    <xf numFmtId="3" fontId="54" fillId="0" borderId="24" xfId="11" applyNumberFormat="1" applyFont="1" applyFill="1" applyBorder="1" applyAlignment="1">
      <alignment horizontal="center" vertical="center"/>
    </xf>
    <xf numFmtId="2" fontId="7" fillId="0" borderId="0" xfId="6" applyNumberFormat="1" applyFont="1" applyAlignment="1">
      <alignment wrapText="1"/>
    </xf>
    <xf numFmtId="3" fontId="46" fillId="0" borderId="1" xfId="11" applyNumberFormat="1" applyFont="1" applyFill="1" applyBorder="1" applyAlignment="1">
      <alignment horizontal="center" vertical="center"/>
    </xf>
    <xf numFmtId="3" fontId="46" fillId="0" borderId="25" xfId="11" applyNumberFormat="1" applyFont="1" applyFill="1" applyBorder="1" applyAlignment="1">
      <alignment horizontal="center" vertical="center"/>
    </xf>
    <xf numFmtId="3" fontId="46" fillId="0" borderId="15" xfId="11" applyNumberFormat="1" applyFont="1" applyFill="1" applyBorder="1" applyAlignment="1">
      <alignment horizontal="center" vertical="center"/>
    </xf>
    <xf numFmtId="3" fontId="46" fillId="0" borderId="26" xfId="11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8" fillId="0" borderId="2" xfId="11" applyFont="1" applyFill="1" applyBorder="1" applyAlignment="1">
      <alignment horizontal="center" vertical="center" wrapText="1"/>
    </xf>
    <xf numFmtId="0" fontId="55" fillId="0" borderId="5" xfId="11" applyFont="1" applyFill="1" applyBorder="1" applyAlignment="1">
      <alignment horizontal="center" vertical="center" wrapText="1"/>
    </xf>
    <xf numFmtId="3" fontId="48" fillId="0" borderId="15" xfId="11" applyNumberFormat="1" applyFont="1" applyFill="1" applyBorder="1" applyAlignment="1">
      <alignment horizontal="center" vertical="center"/>
    </xf>
    <xf numFmtId="3" fontId="40" fillId="0" borderId="9" xfId="11" applyNumberFormat="1" applyFont="1" applyFill="1" applyBorder="1" applyAlignment="1">
      <alignment horizontal="center" vertical="center" wrapText="1"/>
    </xf>
    <xf numFmtId="1" fontId="4" fillId="0" borderId="6" xfId="5" applyNumberFormat="1" applyFont="1" applyFill="1" applyBorder="1" applyAlignment="1" applyProtection="1">
      <alignment horizontal="left" vertical="center"/>
      <protection locked="0"/>
    </xf>
    <xf numFmtId="0" fontId="28" fillId="0" borderId="6" xfId="0" applyFont="1" applyFill="1" applyBorder="1" applyAlignment="1">
      <alignment horizontal="left" vertical="center" wrapText="1"/>
    </xf>
    <xf numFmtId="0" fontId="28" fillId="0" borderId="6" xfId="18" applyFont="1" applyFill="1" applyBorder="1" applyAlignment="1">
      <alignment horizontal="left" vertical="center"/>
    </xf>
    <xf numFmtId="1" fontId="6" fillId="0" borderId="6" xfId="5" applyNumberFormat="1" applyFont="1" applyFill="1" applyBorder="1" applyAlignment="1" applyProtection="1">
      <alignment horizontal="left" vertical="center" wrapText="1"/>
      <protection locked="0"/>
    </xf>
    <xf numFmtId="1" fontId="28" fillId="0" borderId="6" xfId="5" applyNumberFormat="1" applyFont="1" applyFill="1" applyBorder="1" applyAlignment="1" applyProtection="1">
      <alignment horizontal="left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49" fillId="0" borderId="0" xfId="11" applyFont="1" applyFill="1" applyAlignment="1"/>
    <xf numFmtId="0" fontId="55" fillId="0" borderId="0" xfId="11" applyFont="1" applyFill="1" applyAlignment="1"/>
    <xf numFmtId="0" fontId="39" fillId="0" borderId="0" xfId="11" applyFont="1" applyFill="1" applyBorder="1" applyAlignment="1">
      <alignment horizontal="right" vertical="center"/>
    </xf>
    <xf numFmtId="1" fontId="46" fillId="0" borderId="6" xfId="12" applyNumberFormat="1" applyFont="1" applyFill="1" applyBorder="1" applyAlignment="1">
      <alignment horizontal="center" vertical="center" wrapText="1"/>
    </xf>
    <xf numFmtId="0" fontId="66" fillId="0" borderId="6" xfId="11" applyFont="1" applyFill="1" applyBorder="1" applyAlignment="1">
      <alignment horizontal="center" vertical="center" wrapText="1"/>
    </xf>
    <xf numFmtId="3" fontId="41" fillId="0" borderId="6" xfId="11" applyNumberFormat="1" applyFont="1" applyFill="1" applyBorder="1" applyAlignment="1">
      <alignment horizontal="center" vertical="center"/>
    </xf>
    <xf numFmtId="164" fontId="67" fillId="0" borderId="6" xfId="11" applyNumberFormat="1" applyFont="1" applyFill="1" applyBorder="1" applyAlignment="1">
      <alignment horizontal="center" vertical="center"/>
    </xf>
    <xf numFmtId="164" fontId="68" fillId="0" borderId="6" xfId="11" applyNumberFormat="1" applyFont="1" applyFill="1" applyBorder="1" applyAlignment="1">
      <alignment horizontal="center" vertical="center"/>
    </xf>
    <xf numFmtId="3" fontId="43" fillId="0" borderId="0" xfId="11" applyNumberFormat="1" applyFont="1" applyFill="1" applyAlignment="1">
      <alignment vertical="center"/>
    </xf>
    <xf numFmtId="0" fontId="66" fillId="0" borderId="6" xfId="11" applyFont="1" applyFill="1" applyBorder="1" applyAlignment="1">
      <alignment horizontal="left" vertical="center" wrapText="1"/>
    </xf>
    <xf numFmtId="0" fontId="44" fillId="0" borderId="2" xfId="11" applyFont="1" applyFill="1" applyBorder="1" applyAlignment="1">
      <alignment horizontal="left" vertical="center"/>
    </xf>
    <xf numFmtId="164" fontId="67" fillId="0" borderId="2" xfId="11" applyNumberFormat="1" applyFont="1" applyFill="1" applyBorder="1" applyAlignment="1">
      <alignment horizontal="center" vertical="center"/>
    </xf>
    <xf numFmtId="164" fontId="68" fillId="0" borderId="2" xfId="11" applyNumberFormat="1" applyFont="1" applyFill="1" applyBorder="1" applyAlignment="1">
      <alignment horizontal="center" vertical="center"/>
    </xf>
    <xf numFmtId="3" fontId="42" fillId="0" borderId="2" xfId="11" applyNumberFormat="1" applyFont="1" applyFill="1" applyBorder="1" applyAlignment="1">
      <alignment horizontal="center" vertical="center"/>
    </xf>
    <xf numFmtId="164" fontId="42" fillId="0" borderId="2" xfId="11" applyNumberFormat="1" applyFont="1" applyFill="1" applyBorder="1" applyAlignment="1">
      <alignment horizontal="center" vertical="center"/>
    </xf>
    <xf numFmtId="0" fontId="43" fillId="0" borderId="5" xfId="11" applyFont="1" applyFill="1" applyBorder="1" applyAlignment="1">
      <alignment horizontal="left" vertical="center" wrapText="1"/>
    </xf>
    <xf numFmtId="3" fontId="45" fillId="0" borderId="5" xfId="12" applyNumberFormat="1" applyFont="1" applyFill="1" applyBorder="1" applyAlignment="1">
      <alignment horizontal="center" vertical="center" wrapText="1"/>
    </xf>
    <xf numFmtId="3" fontId="46" fillId="0" borderId="5" xfId="11" applyNumberFormat="1" applyFont="1" applyFill="1" applyBorder="1" applyAlignment="1">
      <alignment horizontal="center" vertical="center"/>
    </xf>
    <xf numFmtId="164" fontId="39" fillId="0" borderId="5" xfId="11" applyNumberFormat="1" applyFont="1" applyFill="1" applyBorder="1" applyAlignment="1">
      <alignment horizontal="center" vertical="center"/>
    </xf>
    <xf numFmtId="164" fontId="69" fillId="0" borderId="6" xfId="12" applyNumberFormat="1" applyFont="1" applyFill="1" applyBorder="1" applyAlignment="1">
      <alignment horizontal="center" vertical="center" wrapText="1"/>
    </xf>
    <xf numFmtId="164" fontId="39" fillId="0" borderId="6" xfId="11" applyNumberFormat="1" applyFont="1" applyFill="1" applyBorder="1" applyAlignment="1">
      <alignment horizontal="center" vertical="center"/>
    </xf>
    <xf numFmtId="3" fontId="47" fillId="0" borderId="0" xfId="11" applyNumberFormat="1" applyFont="1" applyFill="1" applyAlignment="1">
      <alignment horizontal="center" vertical="center" wrapText="1"/>
    </xf>
    <xf numFmtId="164" fontId="70" fillId="0" borderId="5" xfId="11" applyNumberFormat="1" applyFont="1" applyFill="1" applyBorder="1" applyAlignment="1">
      <alignment horizontal="center" vertical="center"/>
    </xf>
    <xf numFmtId="164" fontId="70" fillId="0" borderId="6" xfId="11" applyNumberFormat="1" applyFont="1" applyFill="1" applyBorder="1" applyAlignment="1">
      <alignment horizontal="center" vertical="center"/>
    </xf>
    <xf numFmtId="3" fontId="43" fillId="0" borderId="0" xfId="11" applyNumberFormat="1" applyFont="1" applyFill="1" applyAlignment="1">
      <alignment vertical="center" wrapText="1"/>
    </xf>
    <xf numFmtId="0" fontId="48" fillId="0" borderId="2" xfId="11" applyFont="1" applyFill="1" applyBorder="1" applyAlignment="1">
      <alignment horizontal="center" vertical="center"/>
    </xf>
    <xf numFmtId="0" fontId="55" fillId="0" borderId="2" xfId="11" applyFont="1" applyFill="1" applyBorder="1" applyAlignment="1">
      <alignment horizontal="center" vertical="center" wrapText="1"/>
    </xf>
    <xf numFmtId="0" fontId="56" fillId="0" borderId="5" xfId="13" applyFont="1" applyFill="1" applyBorder="1" applyAlignment="1">
      <alignment vertical="center" wrapText="1"/>
    </xf>
    <xf numFmtId="0" fontId="6" fillId="0" borderId="6" xfId="6" applyFont="1" applyBorder="1" applyAlignment="1">
      <alignment horizontal="center"/>
    </xf>
    <xf numFmtId="0" fontId="11" fillId="0" borderId="5" xfId="1" applyFont="1" applyBorder="1" applyAlignment="1">
      <alignment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0" xfId="6" applyNumberFormat="1" applyFont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wrapText="1"/>
    </xf>
    <xf numFmtId="1" fontId="11" fillId="0" borderId="7" xfId="1" applyNumberFormat="1" applyFont="1" applyFill="1" applyBorder="1" applyAlignment="1">
      <alignment horizontal="center"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165" fontId="11" fillId="0" borderId="27" xfId="0" applyNumberFormat="1" applyFont="1" applyFill="1" applyBorder="1" applyAlignment="1">
      <alignment horizontal="center" vertical="center"/>
    </xf>
    <xf numFmtId="0" fontId="6" fillId="0" borderId="6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" fontId="5" fillId="0" borderId="0" xfId="5" applyNumberFormat="1" applyFont="1" applyFill="1" applyBorder="1" applyAlignment="1" applyProtection="1">
      <protection locked="0"/>
    </xf>
    <xf numFmtId="0" fontId="7" fillId="0" borderId="5" xfId="1" applyFont="1" applyFill="1" applyBorder="1" applyAlignment="1">
      <alignment vertical="center" wrapText="1"/>
    </xf>
    <xf numFmtId="1" fontId="18" fillId="0" borderId="0" xfId="5" applyNumberFormat="1" applyFont="1" applyFill="1" applyAlignment="1" applyProtection="1"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3" fontId="23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/>
    </xf>
    <xf numFmtId="3" fontId="11" fillId="0" borderId="27" xfId="1" applyNumberFormat="1" applyFont="1" applyFill="1" applyBorder="1" applyAlignment="1">
      <alignment horizontal="center" vertical="center"/>
    </xf>
    <xf numFmtId="3" fontId="11" fillId="0" borderId="5" xfId="1" applyNumberFormat="1" applyFont="1" applyFill="1" applyBorder="1" applyAlignment="1">
      <alignment horizontal="center" vertical="center"/>
    </xf>
    <xf numFmtId="3" fontId="7" fillId="0" borderId="6" xfId="3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3" fontId="41" fillId="0" borderId="0" xfId="11" applyNumberFormat="1" applyFont="1" applyFill="1" applyBorder="1" applyAlignment="1">
      <alignment horizontal="center" vertical="center"/>
    </xf>
    <xf numFmtId="3" fontId="23" fillId="0" borderId="13" xfId="5" applyNumberFormat="1" applyFont="1" applyFill="1" applyBorder="1" applyAlignment="1" applyProtection="1">
      <alignment horizontal="center" vertical="center"/>
      <protection locked="0"/>
    </xf>
    <xf numFmtId="164" fontId="24" fillId="0" borderId="6" xfId="5" applyNumberFormat="1" applyFont="1" applyFill="1" applyBorder="1" applyAlignment="1" applyProtection="1">
      <alignment horizontal="center" vertical="center"/>
      <protection locked="0"/>
    </xf>
    <xf numFmtId="0" fontId="17" fillId="0" borderId="6" xfId="9" applyFont="1" applyFill="1" applyBorder="1" applyAlignment="1">
      <alignment horizontal="center" vertical="top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5" xfId="9" applyNumberFormat="1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top"/>
    </xf>
    <xf numFmtId="0" fontId="17" fillId="0" borderId="0" xfId="9" applyFont="1" applyFill="1" applyAlignment="1">
      <alignment horizontal="center" vertical="center" wrapText="1"/>
    </xf>
    <xf numFmtId="0" fontId="34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17" fillId="0" borderId="1" xfId="9" applyFont="1" applyFill="1" applyBorder="1" applyAlignment="1">
      <alignment horizontal="left" wrapText="1"/>
    </xf>
    <xf numFmtId="0" fontId="11" fillId="0" borderId="1" xfId="9" applyFont="1" applyFill="1" applyBorder="1" applyAlignment="1">
      <alignment horizontal="right" wrapText="1"/>
    </xf>
    <xf numFmtId="0" fontId="40" fillId="0" borderId="2" xfId="11" applyFont="1" applyFill="1" applyBorder="1" applyAlignment="1">
      <alignment horizontal="center" vertical="center"/>
    </xf>
    <xf numFmtId="0" fontId="40" fillId="0" borderId="5" xfId="11" applyFont="1" applyFill="1" applyBorder="1" applyAlignment="1">
      <alignment horizontal="center" vertical="center"/>
    </xf>
    <xf numFmtId="0" fontId="35" fillId="0" borderId="0" xfId="11" applyFont="1" applyFill="1" applyAlignment="1">
      <alignment horizontal="center" wrapText="1"/>
    </xf>
    <xf numFmtId="0" fontId="37" fillId="0" borderId="0" xfId="11" applyFont="1" applyFill="1" applyAlignment="1">
      <alignment horizontal="center"/>
    </xf>
    <xf numFmtId="0" fontId="34" fillId="0" borderId="0" xfId="9" applyFont="1" applyFill="1" applyAlignment="1">
      <alignment horizontal="center" wrapText="1"/>
    </xf>
    <xf numFmtId="0" fontId="5" fillId="0" borderId="0" xfId="9" applyFont="1" applyFill="1" applyAlignment="1">
      <alignment horizontal="center" vertical="center" wrapText="1"/>
    </xf>
    <xf numFmtId="0" fontId="18" fillId="0" borderId="0" xfId="9" applyFont="1" applyFill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top" wrapText="1"/>
    </xf>
    <xf numFmtId="0" fontId="4" fillId="0" borderId="6" xfId="9" applyFont="1" applyFill="1" applyBorder="1" applyAlignment="1">
      <alignment horizontal="center" vertical="center" wrapText="1"/>
    </xf>
    <xf numFmtId="0" fontId="35" fillId="0" borderId="0" xfId="11" applyFont="1" applyFill="1" applyAlignment="1">
      <alignment horizontal="center"/>
    </xf>
    <xf numFmtId="0" fontId="49" fillId="0" borderId="0" xfId="11" applyFont="1" applyFill="1" applyAlignment="1">
      <alignment horizontal="center"/>
    </xf>
    <xf numFmtId="0" fontId="50" fillId="0" borderId="0" xfId="11" applyFont="1" applyFill="1" applyAlignment="1">
      <alignment horizontal="center"/>
    </xf>
    <xf numFmtId="0" fontId="6" fillId="0" borderId="6" xfId="6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0" fontId="6" fillId="0" borderId="9" xfId="6" applyFont="1" applyFill="1" applyBorder="1" applyAlignment="1">
      <alignment horizontal="center"/>
    </xf>
    <xf numFmtId="0" fontId="6" fillId="0" borderId="5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2" xfId="6" applyNumberFormat="1" applyFont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3" borderId="18" xfId="6" applyFont="1" applyFill="1" applyBorder="1" applyAlignment="1">
      <alignment horizontal="center" vertical="center" wrapText="1"/>
    </xf>
    <xf numFmtId="0" fontId="55" fillId="0" borderId="0" xfId="11" applyFont="1" applyFill="1" applyAlignment="1">
      <alignment horizontal="center"/>
    </xf>
    <xf numFmtId="0" fontId="38" fillId="0" borderId="6" xfId="11" applyFont="1" applyFill="1" applyBorder="1" applyAlignment="1">
      <alignment horizontal="center"/>
    </xf>
    <xf numFmtId="0" fontId="40" fillId="0" borderId="3" xfId="11" applyFont="1" applyFill="1" applyBorder="1" applyAlignment="1">
      <alignment horizontal="center" vertical="center"/>
    </xf>
    <xf numFmtId="0" fontId="40" fillId="0" borderId="18" xfId="11" applyFont="1" applyFill="1" applyBorder="1" applyAlignment="1">
      <alignment horizontal="center" vertical="center"/>
    </xf>
    <xf numFmtId="0" fontId="40" fillId="0" borderId="4" xfId="11" applyFont="1" applyFill="1" applyBorder="1" applyAlignment="1">
      <alignment horizontal="center" vertical="center"/>
    </xf>
    <xf numFmtId="0" fontId="40" fillId="0" borderId="3" xfId="11" applyFont="1" applyFill="1" applyBorder="1" applyAlignment="1">
      <alignment horizontal="center" vertical="center" wrapText="1"/>
    </xf>
    <xf numFmtId="0" fontId="40" fillId="0" borderId="18" xfId="11" applyFont="1" applyFill="1" applyBorder="1" applyAlignment="1">
      <alignment horizontal="center" vertical="center" wrapText="1"/>
    </xf>
    <xf numFmtId="0" fontId="40" fillId="0" borderId="4" xfId="11" applyFont="1" applyFill="1" applyBorder="1" applyAlignment="1">
      <alignment horizontal="center" vertical="center" wrapText="1"/>
    </xf>
    <xf numFmtId="0" fontId="39" fillId="0" borderId="0" xfId="11" applyFont="1" applyFill="1" applyAlignment="1">
      <alignment horizontal="center"/>
    </xf>
    <xf numFmtId="0" fontId="48" fillId="0" borderId="6" xfId="1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2" fontId="6" fillId="0" borderId="2" xfId="6" applyNumberFormat="1" applyFont="1" applyBorder="1" applyAlignment="1">
      <alignment horizontal="center" vertical="center" wrapText="1"/>
    </xf>
    <xf numFmtId="2" fontId="6" fillId="0" borderId="5" xfId="6" applyNumberFormat="1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18" xfId="6" applyNumberFormat="1" applyFont="1" applyBorder="1" applyAlignment="1">
      <alignment horizontal="center" vertical="center" wrapText="1"/>
    </xf>
    <xf numFmtId="0" fontId="4" fillId="0" borderId="4" xfId="6" applyNumberFormat="1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28" fillId="0" borderId="6" xfId="6" applyFont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 wrapText="1"/>
    </xf>
    <xf numFmtId="0" fontId="60" fillId="0" borderId="0" xfId="11" applyFont="1" applyFill="1" applyBorder="1" applyAlignment="1">
      <alignment horizontal="center" vertical="center" wrapText="1"/>
    </xf>
    <xf numFmtId="2" fontId="54" fillId="0" borderId="6" xfId="11" applyNumberFormat="1" applyFont="1" applyFill="1" applyBorder="1" applyAlignment="1">
      <alignment horizontal="center" vertical="center" wrapText="1"/>
    </xf>
    <xf numFmtId="0" fontId="54" fillId="0" borderId="6" xfId="11" applyFont="1" applyFill="1" applyBorder="1" applyAlignment="1">
      <alignment horizontal="center" vertical="center" wrapText="1"/>
    </xf>
    <xf numFmtId="14" fontId="43" fillId="0" borderId="6" xfId="12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1" fontId="16" fillId="0" borderId="0" xfId="5" applyNumberFormat="1" applyFont="1" applyFill="1" applyAlignment="1" applyProtection="1">
      <alignment horizontal="center"/>
      <protection locked="0"/>
    </xf>
    <xf numFmtId="1" fontId="19" fillId="0" borderId="0" xfId="5" applyNumberFormat="1" applyFont="1" applyFill="1" applyAlignment="1" applyProtection="1">
      <alignment horizontal="center"/>
      <protection locked="0"/>
    </xf>
    <xf numFmtId="1" fontId="16" fillId="0" borderId="1" xfId="5" applyNumberFormat="1" applyFont="1" applyFill="1" applyBorder="1" applyAlignment="1" applyProtection="1">
      <alignment horizontal="center"/>
      <protection locked="0"/>
    </xf>
    <xf numFmtId="1" fontId="1" fillId="0" borderId="2" xfId="5" applyNumberFormat="1" applyFont="1" applyFill="1" applyBorder="1" applyAlignment="1" applyProtection="1">
      <alignment horizontal="center"/>
    </xf>
    <xf numFmtId="1" fontId="1" fillId="0" borderId="9" xfId="5" applyNumberFormat="1" applyFont="1" applyFill="1" applyBorder="1" applyAlignment="1" applyProtection="1">
      <alignment horizontal="center"/>
    </xf>
    <xf numFmtId="1" fontId="1" fillId="0" borderId="5" xfId="5" applyNumberFormat="1" applyFont="1" applyFill="1" applyBorder="1" applyAlignment="1" applyProtection="1">
      <alignment horizontal="center"/>
    </xf>
    <xf numFmtId="1" fontId="6" fillId="0" borderId="6" xfId="5" applyNumberFormat="1" applyFont="1" applyFill="1" applyBorder="1" applyAlignment="1" applyProtection="1">
      <alignment horizontal="center" vertical="center" wrapText="1"/>
    </xf>
    <xf numFmtId="1" fontId="6" fillId="0" borderId="2" xfId="5" applyNumberFormat="1" applyFont="1" applyFill="1" applyBorder="1" applyAlignment="1" applyProtection="1">
      <alignment horizontal="center" vertical="center" wrapText="1"/>
    </xf>
    <xf numFmtId="1" fontId="6" fillId="0" borderId="12" xfId="5" applyNumberFormat="1" applyFont="1" applyFill="1" applyBorder="1" applyAlignment="1" applyProtection="1">
      <alignment horizontal="center" vertical="center" wrapText="1"/>
    </xf>
    <xf numFmtId="1" fontId="6" fillId="0" borderId="13" xfId="5" applyNumberFormat="1" applyFont="1" applyFill="1" applyBorder="1" applyAlignment="1" applyProtection="1">
      <alignment horizontal="center" vertical="center" wrapText="1"/>
    </xf>
    <xf numFmtId="1" fontId="6" fillId="0" borderId="14" xfId="5" applyNumberFormat="1" applyFont="1" applyFill="1" applyBorder="1" applyAlignment="1" applyProtection="1">
      <alignment horizontal="center" vertical="center" wrapText="1"/>
    </xf>
    <xf numFmtId="1" fontId="6" fillId="0" borderId="16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</xf>
    <xf numFmtId="1" fontId="6" fillId="0" borderId="17" xfId="5" applyNumberFormat="1" applyFont="1" applyFill="1" applyBorder="1" applyAlignment="1" applyProtection="1">
      <alignment horizontal="center" vertical="center" wrapText="1"/>
    </xf>
    <xf numFmtId="1" fontId="6" fillId="0" borderId="11" xfId="5" applyNumberFormat="1" applyFont="1" applyFill="1" applyBorder="1" applyAlignment="1" applyProtection="1">
      <alignment horizontal="center" vertical="center" wrapText="1"/>
    </xf>
    <xf numFmtId="1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15" xfId="5" applyNumberFormat="1" applyFont="1" applyFill="1" applyBorder="1" applyAlignment="1" applyProtection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21" fillId="0" borderId="2" xfId="5" applyNumberFormat="1" applyFont="1" applyFill="1" applyBorder="1" applyAlignment="1" applyProtection="1">
      <alignment horizontal="center" vertical="center" wrapText="1"/>
    </xf>
    <xf numFmtId="1" fontId="21" fillId="0" borderId="5" xfId="5" applyNumberFormat="1" applyFont="1" applyFill="1" applyBorder="1" applyAlignment="1" applyProtection="1">
      <alignment horizontal="center" vertical="center" wrapText="1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1" fontId="6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7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22" fillId="0" borderId="3" xfId="5" applyNumberFormat="1" applyFont="1" applyFill="1" applyBorder="1" applyAlignment="1" applyProtection="1">
      <alignment horizontal="center" vertical="center" wrapText="1"/>
    </xf>
    <xf numFmtId="1" fontId="22" fillId="0" borderId="4" xfId="5" applyNumberFormat="1" applyFont="1" applyFill="1" applyBorder="1" applyAlignment="1" applyProtection="1">
      <alignment horizontal="center" vertical="center" wrapText="1"/>
    </xf>
    <xf numFmtId="1" fontId="22" fillId="0" borderId="12" xfId="5" applyNumberFormat="1" applyFont="1" applyFill="1" applyBorder="1" applyAlignment="1" applyProtection="1">
      <alignment horizontal="center" vertical="center" wrapText="1"/>
    </xf>
    <xf numFmtId="1" fontId="22" fillId="0" borderId="14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/>
      <protection locked="0"/>
    </xf>
    <xf numFmtId="1" fontId="7" fillId="0" borderId="3" xfId="5" applyNumberFormat="1" applyFont="1" applyFill="1" applyBorder="1" applyAlignment="1" applyProtection="1">
      <alignment horizontal="center" vertical="center"/>
      <protection locked="0"/>
    </xf>
    <xf numFmtId="1" fontId="7" fillId="0" borderId="19" xfId="5" applyNumberFormat="1" applyFont="1" applyFill="1" applyBorder="1" applyAlignment="1" applyProtection="1">
      <alignment horizontal="center" vertical="center"/>
      <protection locked="0"/>
    </xf>
    <xf numFmtId="1" fontId="21" fillId="0" borderId="18" xfId="5" applyNumberFormat="1" applyFont="1" applyFill="1" applyBorder="1" applyAlignment="1" applyProtection="1">
      <alignment horizontal="center" vertical="center"/>
      <protection locked="0"/>
    </xf>
    <xf numFmtId="1" fontId="21" fillId="0" borderId="4" xfId="5" applyNumberFormat="1" applyFont="1" applyFill="1" applyBorder="1" applyAlignment="1" applyProtection="1">
      <alignment horizontal="center" vertical="center"/>
      <protection locked="0"/>
    </xf>
    <xf numFmtId="1" fontId="1" fillId="0" borderId="2" xfId="5" applyNumberFormat="1" applyFont="1" applyFill="1" applyBorder="1" applyAlignment="1" applyProtection="1">
      <alignment horizontal="center" vertical="center"/>
      <protection locked="0"/>
    </xf>
    <xf numFmtId="1" fontId="1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</cellXfs>
  <cellStyles count="19">
    <cellStyle name="Звичайний 2 3" xfId="12"/>
    <cellStyle name="Звичайний 3 2" xfId="4"/>
    <cellStyle name="Звичайний 3 2 3" xfId="14"/>
    <cellStyle name="Обычный" xfId="0" builtinId="0"/>
    <cellStyle name="Обычный 2" xfId="6"/>
    <cellStyle name="Обычный 2 2" xfId="7"/>
    <cellStyle name="Обычный 3" xfId="15"/>
    <cellStyle name="Обычный 4" xfId="10"/>
    <cellStyle name="Обычный 5" xfId="3"/>
    <cellStyle name="Обычный 5 2" xfId="16"/>
    <cellStyle name="Обычный 5 3" xfId="17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Інваліди_Лайт1111" xfId="18"/>
    <cellStyle name="Обычный_Форма7Н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4;&#1110;&#1083;&#1100;&#1085;&#1077;&#1085;&#111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2;&#1045;&#104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88;&#1086;&#1073;&#1085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4;&#1080;&#1085;&#1091;&#1083;&#1080;&#108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7">
          <cell r="C7">
            <v>25</v>
          </cell>
          <cell r="D7">
            <v>0</v>
          </cell>
          <cell r="E7">
            <v>285</v>
          </cell>
          <cell r="F7">
            <v>171</v>
          </cell>
          <cell r="G7">
            <v>28</v>
          </cell>
          <cell r="H7">
            <v>319</v>
          </cell>
          <cell r="I7">
            <v>129</v>
          </cell>
          <cell r="J7">
            <v>2</v>
          </cell>
          <cell r="K7">
            <v>0</v>
          </cell>
          <cell r="L7">
            <v>2</v>
          </cell>
          <cell r="M7">
            <v>0</v>
          </cell>
          <cell r="N7">
            <v>0</v>
          </cell>
          <cell r="O7">
            <v>36</v>
          </cell>
          <cell r="P7">
            <v>16</v>
          </cell>
          <cell r="Q7">
            <v>5251</v>
          </cell>
          <cell r="R7">
            <v>430</v>
          </cell>
          <cell r="S7">
            <v>2179</v>
          </cell>
          <cell r="T7">
            <v>130</v>
          </cell>
          <cell r="U7">
            <v>3</v>
          </cell>
          <cell r="X7">
            <v>2129</v>
          </cell>
          <cell r="Y7">
            <v>2290</v>
          </cell>
          <cell r="Z7">
            <v>1710</v>
          </cell>
          <cell r="AA7">
            <v>178</v>
          </cell>
          <cell r="AB7">
            <v>1348</v>
          </cell>
          <cell r="AC7">
            <v>17</v>
          </cell>
          <cell r="AD7">
            <v>246</v>
          </cell>
          <cell r="AE7">
            <v>560</v>
          </cell>
          <cell r="AF7">
            <v>528</v>
          </cell>
        </row>
        <row r="8">
          <cell r="B8">
            <v>275</v>
          </cell>
        </row>
        <row r="9">
          <cell r="B9">
            <v>126</v>
          </cell>
        </row>
        <row r="10">
          <cell r="B10">
            <v>142</v>
          </cell>
        </row>
        <row r="11">
          <cell r="B11">
            <v>344</v>
          </cell>
        </row>
        <row r="12">
          <cell r="B12">
            <v>569</v>
          </cell>
        </row>
        <row r="13">
          <cell r="B13">
            <v>340</v>
          </cell>
        </row>
        <row r="14">
          <cell r="B14">
            <v>220</v>
          </cell>
        </row>
        <row r="15">
          <cell r="B15">
            <v>61</v>
          </cell>
        </row>
        <row r="16">
          <cell r="B16">
            <v>462</v>
          </cell>
        </row>
        <row r="17">
          <cell r="B17">
            <v>84</v>
          </cell>
        </row>
        <row r="18">
          <cell r="B18">
            <v>180</v>
          </cell>
        </row>
        <row r="19">
          <cell r="B19">
            <v>157</v>
          </cell>
        </row>
        <row r="20">
          <cell r="B20">
            <v>91</v>
          </cell>
        </row>
        <row r="21">
          <cell r="B21">
            <v>48</v>
          </cell>
        </row>
        <row r="22">
          <cell r="B22">
            <v>190</v>
          </cell>
        </row>
        <row r="23">
          <cell r="B23">
            <v>153</v>
          </cell>
        </row>
        <row r="24">
          <cell r="B24">
            <v>336</v>
          </cell>
        </row>
        <row r="25">
          <cell r="B25">
            <v>162</v>
          </cell>
        </row>
        <row r="26">
          <cell r="B26">
            <v>4272</v>
          </cell>
        </row>
        <row r="27">
          <cell r="B27">
            <v>593</v>
          </cell>
        </row>
        <row r="28">
          <cell r="B28">
            <v>201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H9">
            <v>30411</v>
          </cell>
          <cell r="I9">
            <v>17550</v>
          </cell>
          <cell r="AK9">
            <v>10713</v>
          </cell>
          <cell r="AL9">
            <v>6538</v>
          </cell>
        </row>
        <row r="10">
          <cell r="D10">
            <v>3118</v>
          </cell>
          <cell r="H10">
            <v>4658</v>
          </cell>
          <cell r="I10">
            <v>1456</v>
          </cell>
          <cell r="AG10">
            <v>144</v>
          </cell>
          <cell r="AK10">
            <v>988</v>
          </cell>
          <cell r="AL10">
            <v>417</v>
          </cell>
        </row>
        <row r="11">
          <cell r="D11">
            <v>84</v>
          </cell>
          <cell r="H11">
            <v>103</v>
          </cell>
          <cell r="I11">
            <v>60</v>
          </cell>
          <cell r="AG11">
            <v>49</v>
          </cell>
          <cell r="AK11">
            <v>62</v>
          </cell>
          <cell r="AL11">
            <v>46</v>
          </cell>
        </row>
        <row r="12">
          <cell r="D12">
            <v>2088</v>
          </cell>
          <cell r="H12">
            <v>3258</v>
          </cell>
          <cell r="I12">
            <v>1705</v>
          </cell>
          <cell r="AG12">
            <v>374</v>
          </cell>
          <cell r="AK12">
            <v>980</v>
          </cell>
          <cell r="AL12">
            <v>570</v>
          </cell>
        </row>
        <row r="13">
          <cell r="D13">
            <v>418</v>
          </cell>
          <cell r="H13">
            <v>706</v>
          </cell>
          <cell r="I13">
            <v>325</v>
          </cell>
          <cell r="AG13">
            <v>168</v>
          </cell>
          <cell r="AK13">
            <v>449</v>
          </cell>
          <cell r="AL13">
            <v>227</v>
          </cell>
        </row>
        <row r="14">
          <cell r="D14">
            <v>185</v>
          </cell>
          <cell r="H14">
            <v>261</v>
          </cell>
          <cell r="I14">
            <v>106</v>
          </cell>
          <cell r="AG14">
            <v>22</v>
          </cell>
          <cell r="AK14">
            <v>102</v>
          </cell>
          <cell r="AL14">
            <v>47</v>
          </cell>
        </row>
        <row r="15">
          <cell r="D15">
            <v>346</v>
          </cell>
          <cell r="H15">
            <v>669</v>
          </cell>
          <cell r="I15">
            <v>144</v>
          </cell>
          <cell r="AG15">
            <v>37</v>
          </cell>
          <cell r="AK15">
            <v>162</v>
          </cell>
          <cell r="AL15">
            <v>50</v>
          </cell>
        </row>
        <row r="16">
          <cell r="D16">
            <v>1674</v>
          </cell>
          <cell r="H16">
            <v>4763</v>
          </cell>
          <cell r="I16">
            <v>3440</v>
          </cell>
          <cell r="AG16">
            <v>184</v>
          </cell>
          <cell r="AK16">
            <v>1506</v>
          </cell>
          <cell r="AL16">
            <v>1105</v>
          </cell>
        </row>
        <row r="17">
          <cell r="D17">
            <v>608</v>
          </cell>
          <cell r="H17">
            <v>1468</v>
          </cell>
          <cell r="I17">
            <v>741</v>
          </cell>
          <cell r="AG17">
            <v>92</v>
          </cell>
          <cell r="AK17">
            <v>491</v>
          </cell>
          <cell r="AL17">
            <v>280</v>
          </cell>
        </row>
        <row r="18">
          <cell r="D18">
            <v>509</v>
          </cell>
          <cell r="H18">
            <v>848</v>
          </cell>
          <cell r="I18">
            <v>756</v>
          </cell>
          <cell r="AG18">
            <v>53</v>
          </cell>
          <cell r="AK18">
            <v>158</v>
          </cell>
          <cell r="AL18">
            <v>140</v>
          </cell>
        </row>
        <row r="19">
          <cell r="D19">
            <v>43</v>
          </cell>
          <cell r="H19">
            <v>354</v>
          </cell>
          <cell r="I19">
            <v>210</v>
          </cell>
          <cell r="AG19">
            <v>2</v>
          </cell>
          <cell r="AK19">
            <v>124</v>
          </cell>
          <cell r="AL19">
            <v>88</v>
          </cell>
        </row>
        <row r="20">
          <cell r="D20">
            <v>75</v>
          </cell>
          <cell r="H20">
            <v>606</v>
          </cell>
          <cell r="I20">
            <v>486</v>
          </cell>
          <cell r="AG20">
            <v>9</v>
          </cell>
          <cell r="AK20">
            <v>224</v>
          </cell>
          <cell r="AL20">
            <v>179</v>
          </cell>
        </row>
        <row r="21">
          <cell r="D21">
            <v>81</v>
          </cell>
          <cell r="H21">
            <v>272</v>
          </cell>
          <cell r="I21">
            <v>135</v>
          </cell>
          <cell r="AG21">
            <v>18</v>
          </cell>
          <cell r="AK21">
            <v>100</v>
          </cell>
          <cell r="AL21">
            <v>52</v>
          </cell>
        </row>
        <row r="22">
          <cell r="D22">
            <v>122</v>
          </cell>
          <cell r="H22">
            <v>453</v>
          </cell>
          <cell r="I22">
            <v>250</v>
          </cell>
          <cell r="AG22">
            <v>11</v>
          </cell>
          <cell r="AK22">
            <v>147</v>
          </cell>
          <cell r="AL22">
            <v>81</v>
          </cell>
        </row>
        <row r="23">
          <cell r="D23">
            <v>334</v>
          </cell>
          <cell r="H23">
            <v>734</v>
          </cell>
          <cell r="I23">
            <v>377</v>
          </cell>
          <cell r="AG23">
            <v>41</v>
          </cell>
          <cell r="AK23">
            <v>234</v>
          </cell>
          <cell r="AL23">
            <v>126</v>
          </cell>
        </row>
        <row r="24">
          <cell r="D24">
            <v>1243</v>
          </cell>
          <cell r="H24">
            <v>5515</v>
          </cell>
          <cell r="I24">
            <v>3173</v>
          </cell>
          <cell r="AG24">
            <v>233</v>
          </cell>
          <cell r="AK24">
            <v>3102</v>
          </cell>
          <cell r="AL24">
            <v>1726</v>
          </cell>
        </row>
        <row r="25">
          <cell r="D25">
            <v>863</v>
          </cell>
          <cell r="H25">
            <v>525</v>
          </cell>
          <cell r="I25">
            <v>358</v>
          </cell>
          <cell r="AG25">
            <v>135</v>
          </cell>
          <cell r="AK25">
            <v>233</v>
          </cell>
          <cell r="AL25">
            <v>145</v>
          </cell>
        </row>
        <row r="26">
          <cell r="D26">
            <v>881</v>
          </cell>
          <cell r="H26">
            <v>1870</v>
          </cell>
          <cell r="I26">
            <v>1586</v>
          </cell>
          <cell r="AG26">
            <v>75</v>
          </cell>
          <cell r="AK26">
            <v>694</v>
          </cell>
          <cell r="AL26">
            <v>555</v>
          </cell>
        </row>
        <row r="27">
          <cell r="D27">
            <v>132</v>
          </cell>
          <cell r="H27">
            <v>145</v>
          </cell>
          <cell r="I27">
            <v>97</v>
          </cell>
          <cell r="AG27">
            <v>15</v>
          </cell>
          <cell r="AK27">
            <v>56</v>
          </cell>
          <cell r="AL27">
            <v>35</v>
          </cell>
        </row>
        <row r="28">
          <cell r="D28">
            <v>109</v>
          </cell>
          <cell r="H28">
            <v>245</v>
          </cell>
          <cell r="I28">
            <v>166</v>
          </cell>
          <cell r="AG28">
            <v>13</v>
          </cell>
          <cell r="AK28">
            <v>84</v>
          </cell>
          <cell r="AL28">
            <v>54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11">
          <cell r="D11">
            <v>632</v>
          </cell>
          <cell r="H11">
            <v>1214</v>
          </cell>
          <cell r="I11">
            <v>751</v>
          </cell>
          <cell r="AG11">
            <v>90</v>
          </cell>
          <cell r="AK11">
            <v>325</v>
          </cell>
          <cell r="AL11">
            <v>232</v>
          </cell>
        </row>
        <row r="12">
          <cell r="D12">
            <v>15</v>
          </cell>
          <cell r="H12">
            <v>94</v>
          </cell>
          <cell r="I12">
            <v>31</v>
          </cell>
          <cell r="AG12">
            <v>2</v>
          </cell>
          <cell r="AK12">
            <v>37</v>
          </cell>
          <cell r="AL12">
            <v>15</v>
          </cell>
        </row>
        <row r="13">
          <cell r="D13">
            <v>6</v>
          </cell>
          <cell r="H13">
            <v>36</v>
          </cell>
          <cell r="I13">
            <v>16</v>
          </cell>
          <cell r="AG13">
            <v>0</v>
          </cell>
          <cell r="AK13">
            <v>12</v>
          </cell>
          <cell r="AL13">
            <v>6</v>
          </cell>
        </row>
        <row r="14">
          <cell r="D14">
            <v>99</v>
          </cell>
          <cell r="H14">
            <v>205</v>
          </cell>
          <cell r="I14">
            <v>134</v>
          </cell>
          <cell r="AG14">
            <v>14</v>
          </cell>
          <cell r="AK14">
            <v>89</v>
          </cell>
          <cell r="AL14">
            <v>62</v>
          </cell>
        </row>
        <row r="15">
          <cell r="D15">
            <v>113</v>
          </cell>
          <cell r="H15">
            <v>128</v>
          </cell>
          <cell r="I15">
            <v>112</v>
          </cell>
          <cell r="AG15">
            <v>43</v>
          </cell>
          <cell r="AK15">
            <v>41</v>
          </cell>
          <cell r="AL15">
            <v>36</v>
          </cell>
        </row>
        <row r="16">
          <cell r="D16">
            <v>93</v>
          </cell>
          <cell r="H16">
            <v>163</v>
          </cell>
          <cell r="I16">
            <v>138</v>
          </cell>
          <cell r="AG16">
            <v>10</v>
          </cell>
          <cell r="AK16">
            <v>80</v>
          </cell>
          <cell r="AL16">
            <v>68</v>
          </cell>
        </row>
        <row r="17">
          <cell r="D17">
            <v>291</v>
          </cell>
          <cell r="H17">
            <v>365</v>
          </cell>
          <cell r="I17">
            <v>149</v>
          </cell>
          <cell r="AG17">
            <v>43</v>
          </cell>
          <cell r="AK17">
            <v>99</v>
          </cell>
          <cell r="AL17">
            <v>42</v>
          </cell>
        </row>
        <row r="18">
          <cell r="D18">
            <v>38</v>
          </cell>
          <cell r="H18">
            <v>51</v>
          </cell>
          <cell r="I18">
            <v>20</v>
          </cell>
          <cell r="AG18">
            <v>2</v>
          </cell>
          <cell r="AK18">
            <v>16</v>
          </cell>
          <cell r="AL18">
            <v>7</v>
          </cell>
        </row>
        <row r="19">
          <cell r="D19">
            <v>8</v>
          </cell>
          <cell r="H19">
            <v>27</v>
          </cell>
          <cell r="I19">
            <v>17</v>
          </cell>
          <cell r="AG19">
            <v>3</v>
          </cell>
          <cell r="AK19">
            <v>10</v>
          </cell>
          <cell r="AL19">
            <v>7</v>
          </cell>
        </row>
        <row r="20">
          <cell r="D20">
            <v>3</v>
          </cell>
          <cell r="H20">
            <v>11</v>
          </cell>
          <cell r="I20">
            <v>2</v>
          </cell>
          <cell r="AG20">
            <v>3</v>
          </cell>
          <cell r="AK20">
            <v>1</v>
          </cell>
          <cell r="AL20">
            <v>0</v>
          </cell>
        </row>
        <row r="21">
          <cell r="D21">
            <v>33</v>
          </cell>
          <cell r="H21">
            <v>41</v>
          </cell>
          <cell r="I21">
            <v>21</v>
          </cell>
          <cell r="AG21">
            <v>9</v>
          </cell>
          <cell r="AK21">
            <v>13</v>
          </cell>
          <cell r="AL21">
            <v>7</v>
          </cell>
        </row>
        <row r="22">
          <cell r="D22">
            <v>1</v>
          </cell>
          <cell r="H22">
            <v>17</v>
          </cell>
          <cell r="I22">
            <v>8</v>
          </cell>
          <cell r="AG22">
            <v>0</v>
          </cell>
          <cell r="AK22">
            <v>2</v>
          </cell>
          <cell r="AL22">
            <v>1</v>
          </cell>
        </row>
        <row r="23">
          <cell r="D23">
            <v>71</v>
          </cell>
          <cell r="H23">
            <v>107</v>
          </cell>
          <cell r="I23">
            <v>59</v>
          </cell>
          <cell r="AG23">
            <v>7</v>
          </cell>
          <cell r="AK23">
            <v>30</v>
          </cell>
          <cell r="AL23">
            <v>16</v>
          </cell>
        </row>
        <row r="24">
          <cell r="D24">
            <v>144</v>
          </cell>
          <cell r="H24">
            <v>188</v>
          </cell>
          <cell r="I24">
            <v>39</v>
          </cell>
          <cell r="AG24">
            <v>9</v>
          </cell>
          <cell r="AK24">
            <v>40</v>
          </cell>
          <cell r="AL24">
            <v>7</v>
          </cell>
        </row>
        <row r="25">
          <cell r="D25">
            <v>18</v>
          </cell>
          <cell r="H25">
            <v>16</v>
          </cell>
          <cell r="I25">
            <v>0</v>
          </cell>
          <cell r="AG25">
            <v>8</v>
          </cell>
          <cell r="AK25">
            <v>2</v>
          </cell>
          <cell r="AL25">
            <v>0</v>
          </cell>
        </row>
        <row r="26">
          <cell r="D26">
            <v>202</v>
          </cell>
          <cell r="H26">
            <v>182</v>
          </cell>
          <cell r="I26">
            <v>53</v>
          </cell>
          <cell r="AG26">
            <v>41</v>
          </cell>
          <cell r="AK26">
            <v>48</v>
          </cell>
          <cell r="AL26">
            <v>15</v>
          </cell>
        </row>
        <row r="27">
          <cell r="D27">
            <v>3</v>
          </cell>
          <cell r="H27">
            <v>24</v>
          </cell>
          <cell r="I27">
            <v>10</v>
          </cell>
          <cell r="AG27">
            <v>0</v>
          </cell>
          <cell r="AK27">
            <v>10</v>
          </cell>
          <cell r="AL27">
            <v>4</v>
          </cell>
        </row>
        <row r="28">
          <cell r="D28">
            <v>26</v>
          </cell>
          <cell r="H28">
            <v>35</v>
          </cell>
          <cell r="I28">
            <v>9</v>
          </cell>
          <cell r="AG28">
            <v>10</v>
          </cell>
          <cell r="AK28">
            <v>6</v>
          </cell>
          <cell r="AL28">
            <v>1</v>
          </cell>
        </row>
        <row r="29">
          <cell r="D29">
            <v>77</v>
          </cell>
          <cell r="H29">
            <v>68</v>
          </cell>
          <cell r="I29">
            <v>31</v>
          </cell>
          <cell r="AG29">
            <v>15</v>
          </cell>
          <cell r="AK29">
            <v>36</v>
          </cell>
          <cell r="AL29">
            <v>17</v>
          </cell>
        </row>
        <row r="30">
          <cell r="D30">
            <v>139</v>
          </cell>
          <cell r="H30">
            <v>131</v>
          </cell>
          <cell r="I30">
            <v>46</v>
          </cell>
          <cell r="AG30">
            <v>44</v>
          </cell>
          <cell r="AK30">
            <v>46</v>
          </cell>
          <cell r="AL30">
            <v>13</v>
          </cell>
        </row>
        <row r="31">
          <cell r="D31">
            <v>5</v>
          </cell>
          <cell r="H31">
            <v>12</v>
          </cell>
          <cell r="I31">
            <v>4</v>
          </cell>
          <cell r="AG31">
            <v>1</v>
          </cell>
          <cell r="AK31">
            <v>5</v>
          </cell>
          <cell r="AL31">
            <v>2</v>
          </cell>
        </row>
        <row r="32">
          <cell r="D32">
            <v>14</v>
          </cell>
          <cell r="H32">
            <v>36</v>
          </cell>
          <cell r="I32">
            <v>12</v>
          </cell>
          <cell r="AG32">
            <v>5</v>
          </cell>
          <cell r="AK32">
            <v>6</v>
          </cell>
          <cell r="AL32">
            <v>1</v>
          </cell>
        </row>
        <row r="33">
          <cell r="D33">
            <v>41</v>
          </cell>
          <cell r="H33">
            <v>51</v>
          </cell>
          <cell r="I33">
            <v>28</v>
          </cell>
          <cell r="AG33">
            <v>9</v>
          </cell>
          <cell r="AK33">
            <v>6</v>
          </cell>
          <cell r="AL33">
            <v>4</v>
          </cell>
        </row>
        <row r="34">
          <cell r="D34">
            <v>16</v>
          </cell>
          <cell r="H34">
            <v>56</v>
          </cell>
          <cell r="I34">
            <v>15</v>
          </cell>
          <cell r="AG34">
            <v>6</v>
          </cell>
          <cell r="AK34">
            <v>20</v>
          </cell>
          <cell r="AL34">
            <v>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і"/>
    </sheetNames>
    <sheetDataSet>
      <sheetData sheetId="0">
        <row r="10">
          <cell r="D10">
            <v>890</v>
          </cell>
          <cell r="H10">
            <v>3407</v>
          </cell>
          <cell r="I10">
            <v>1929</v>
          </cell>
          <cell r="AG10">
            <v>106</v>
          </cell>
          <cell r="AK10">
            <v>1433</v>
          </cell>
          <cell r="AL10">
            <v>846</v>
          </cell>
        </row>
        <row r="11">
          <cell r="D11">
            <v>1172</v>
          </cell>
          <cell r="H11">
            <v>2648</v>
          </cell>
          <cell r="I11">
            <v>1857</v>
          </cell>
          <cell r="AG11">
            <v>124</v>
          </cell>
          <cell r="AK11">
            <v>1069</v>
          </cell>
          <cell r="AL11">
            <v>791</v>
          </cell>
        </row>
        <row r="12">
          <cell r="D12">
            <v>1075</v>
          </cell>
          <cell r="H12">
            <v>3347</v>
          </cell>
          <cell r="I12">
            <v>2562</v>
          </cell>
          <cell r="AG12">
            <v>100</v>
          </cell>
          <cell r="AK12">
            <v>1167</v>
          </cell>
          <cell r="AL12">
            <v>901</v>
          </cell>
        </row>
        <row r="13">
          <cell r="D13">
            <v>469</v>
          </cell>
          <cell r="H13">
            <v>1867</v>
          </cell>
          <cell r="I13">
            <v>1656</v>
          </cell>
          <cell r="AG13">
            <v>45</v>
          </cell>
          <cell r="AK13">
            <v>675</v>
          </cell>
          <cell r="AL13">
            <v>599</v>
          </cell>
        </row>
        <row r="14">
          <cell r="D14">
            <v>2042</v>
          </cell>
          <cell r="H14">
            <v>6011</v>
          </cell>
          <cell r="I14">
            <v>4514</v>
          </cell>
          <cell r="AG14">
            <v>152</v>
          </cell>
          <cell r="AK14">
            <v>1874</v>
          </cell>
          <cell r="AL14">
            <v>1447</v>
          </cell>
        </row>
        <row r="15">
          <cell r="D15">
            <v>361</v>
          </cell>
          <cell r="H15">
            <v>943</v>
          </cell>
          <cell r="I15">
            <v>509</v>
          </cell>
          <cell r="AG15">
            <v>27</v>
          </cell>
          <cell r="AK15">
            <v>318</v>
          </cell>
          <cell r="AL15">
            <v>192</v>
          </cell>
        </row>
        <row r="16">
          <cell r="D16">
            <v>1798</v>
          </cell>
          <cell r="H16">
            <v>2624</v>
          </cell>
          <cell r="I16">
            <v>892</v>
          </cell>
          <cell r="AG16">
            <v>336</v>
          </cell>
          <cell r="AK16">
            <v>748</v>
          </cell>
          <cell r="AL16">
            <v>300</v>
          </cell>
        </row>
        <row r="17">
          <cell r="D17">
            <v>3005</v>
          </cell>
          <cell r="H17">
            <v>5268</v>
          </cell>
          <cell r="I17">
            <v>1036</v>
          </cell>
          <cell r="AG17">
            <v>582</v>
          </cell>
          <cell r="AK17">
            <v>1914</v>
          </cell>
          <cell r="AL17">
            <v>519</v>
          </cell>
        </row>
        <row r="18">
          <cell r="D18">
            <v>2101</v>
          </cell>
          <cell r="H18">
            <v>4198</v>
          </cell>
          <cell r="I18">
            <v>2517</v>
          </cell>
          <cell r="AG18">
            <v>203</v>
          </cell>
          <cell r="AK18">
            <v>1474</v>
          </cell>
          <cell r="AL18">
            <v>906</v>
          </cell>
        </row>
        <row r="19">
          <cell r="H19">
            <v>98</v>
          </cell>
          <cell r="I19">
            <v>78</v>
          </cell>
          <cell r="AK19">
            <v>41</v>
          </cell>
          <cell r="AL19">
            <v>37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Лист1"/>
      <sheetName val="Історія змін"/>
    </sheetNames>
    <sheetDataSet>
      <sheetData sheetId="0">
        <row r="10">
          <cell r="C10">
            <v>39874</v>
          </cell>
        </row>
        <row r="11">
          <cell r="C11">
            <v>27038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Лист1"/>
      <sheetName val="Історія змін"/>
    </sheetNames>
    <sheetDataSet>
      <sheetData sheetId="0">
        <row r="10">
          <cell r="C10">
            <v>38457</v>
          </cell>
        </row>
        <row r="11">
          <cell r="C11">
            <v>26711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значення-ІІ"/>
    </sheetNames>
    <sheetDataSet>
      <sheetData sheetId="0">
        <row r="9">
          <cell r="B9">
            <v>77186</v>
          </cell>
          <cell r="F9">
            <v>31840</v>
          </cell>
          <cell r="G9">
            <v>30411</v>
          </cell>
          <cell r="H9">
            <v>95.5</v>
          </cell>
          <cell r="I9">
            <v>-1429</v>
          </cell>
          <cell r="N9">
            <v>13704</v>
          </cell>
          <cell r="O9">
            <v>9861</v>
          </cell>
          <cell r="P9">
            <v>72</v>
          </cell>
          <cell r="Q9">
            <v>-3843</v>
          </cell>
          <cell r="R9">
            <v>8852</v>
          </cell>
          <cell r="S9">
            <v>8215</v>
          </cell>
          <cell r="T9">
            <v>92.8</v>
          </cell>
          <cell r="U9">
            <v>-637</v>
          </cell>
          <cell r="Y9">
            <v>8</v>
          </cell>
          <cell r="Z9">
            <v>2</v>
          </cell>
          <cell r="AA9">
            <v>25</v>
          </cell>
          <cell r="AB9">
            <v>-6</v>
          </cell>
          <cell r="AC9">
            <v>295</v>
          </cell>
          <cell r="AD9">
            <v>139</v>
          </cell>
          <cell r="AE9">
            <v>47.1</v>
          </cell>
          <cell r="AF9">
            <v>-156</v>
          </cell>
          <cell r="AQ9">
            <v>43</v>
          </cell>
          <cell r="AR9">
            <v>3</v>
          </cell>
          <cell r="AS9">
            <v>7</v>
          </cell>
          <cell r="AT9">
            <v>-40</v>
          </cell>
          <cell r="AU9">
            <v>2119</v>
          </cell>
          <cell r="AV9">
            <v>2221</v>
          </cell>
          <cell r="AW9">
            <v>104.8</v>
          </cell>
          <cell r="AX9">
            <v>102</v>
          </cell>
          <cell r="BB9">
            <v>1422</v>
          </cell>
          <cell r="BC9">
            <v>1545</v>
          </cell>
          <cell r="BD9">
            <v>108.6</v>
          </cell>
          <cell r="BE9">
            <v>123</v>
          </cell>
          <cell r="BI9">
            <v>1924</v>
          </cell>
          <cell r="BJ9">
            <v>1767</v>
          </cell>
          <cell r="BK9">
            <v>91.8</v>
          </cell>
          <cell r="BL9">
            <v>-157</v>
          </cell>
          <cell r="BQ9">
            <v>28840</v>
          </cell>
          <cell r="BR9">
            <v>27863</v>
          </cell>
          <cell r="BS9">
            <v>96.6</v>
          </cell>
          <cell r="BT9">
            <v>-977</v>
          </cell>
          <cell r="CR9">
            <v>4076</v>
          </cell>
          <cell r="CS9">
            <v>3300</v>
          </cell>
          <cell r="CT9">
            <v>81</v>
          </cell>
          <cell r="CU9">
            <v>-776</v>
          </cell>
          <cell r="CV9">
            <v>16697</v>
          </cell>
          <cell r="CW9">
            <v>12913</v>
          </cell>
          <cell r="CX9">
            <v>77.3</v>
          </cell>
          <cell r="CY9">
            <v>-3784</v>
          </cell>
          <cell r="DN9">
            <v>13267</v>
          </cell>
          <cell r="DO9">
            <v>10713</v>
          </cell>
          <cell r="DP9">
            <v>80.7</v>
          </cell>
          <cell r="DQ9">
            <v>-2554</v>
          </cell>
          <cell r="DR9">
            <v>11343</v>
          </cell>
          <cell r="DS9">
            <v>9000</v>
          </cell>
          <cell r="DT9">
            <v>79.3</v>
          </cell>
          <cell r="DU9">
            <v>-2343</v>
          </cell>
          <cell r="DV9">
            <v>1367</v>
          </cell>
          <cell r="DW9">
            <v>1675</v>
          </cell>
          <cell r="DX9">
            <v>122.5</v>
          </cell>
          <cell r="DY9">
            <v>308</v>
          </cell>
          <cell r="DZ9">
            <v>6394.58</v>
          </cell>
          <cell r="EA9">
            <v>7712</v>
          </cell>
          <cell r="EB9">
            <v>120.6</v>
          </cell>
          <cell r="EC9">
            <v>1317.42</v>
          </cell>
          <cell r="ED9">
            <v>9.7051938551572778</v>
          </cell>
          <cell r="EE9">
            <v>6</v>
          </cell>
          <cell r="EF9">
            <v>-3.7051938551572778</v>
          </cell>
        </row>
        <row r="10">
          <cell r="F10">
            <v>1887</v>
          </cell>
          <cell r="G10">
            <v>1934</v>
          </cell>
          <cell r="H10">
            <v>102.5</v>
          </cell>
          <cell r="I10">
            <v>47</v>
          </cell>
          <cell r="N10">
            <v>942</v>
          </cell>
          <cell r="O10">
            <v>654</v>
          </cell>
          <cell r="P10">
            <v>69.400000000000006</v>
          </cell>
          <cell r="Q10">
            <v>-288</v>
          </cell>
          <cell r="R10">
            <v>664</v>
          </cell>
          <cell r="S10">
            <v>642</v>
          </cell>
          <cell r="T10">
            <v>96.7</v>
          </cell>
          <cell r="U10">
            <v>-22</v>
          </cell>
          <cell r="Y10">
            <v>1</v>
          </cell>
          <cell r="Z10">
            <v>0</v>
          </cell>
          <cell r="AA10">
            <v>0</v>
          </cell>
          <cell r="AB10">
            <v>-1</v>
          </cell>
          <cell r="AC10">
            <v>13</v>
          </cell>
          <cell r="AD10">
            <v>2</v>
          </cell>
          <cell r="AE10">
            <v>15.4</v>
          </cell>
          <cell r="AF10">
            <v>-11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211</v>
          </cell>
          <cell r="AV10">
            <v>205</v>
          </cell>
          <cell r="AW10">
            <v>97.2</v>
          </cell>
          <cell r="AX10">
            <v>-6</v>
          </cell>
          <cell r="BB10">
            <v>120</v>
          </cell>
          <cell r="BC10">
            <v>155</v>
          </cell>
          <cell r="BD10">
            <v>129.19999999999999</v>
          </cell>
          <cell r="BE10">
            <v>35</v>
          </cell>
          <cell r="BI10">
            <v>163</v>
          </cell>
          <cell r="BJ10">
            <v>153</v>
          </cell>
          <cell r="BK10">
            <v>93.9</v>
          </cell>
          <cell r="BL10">
            <v>-10</v>
          </cell>
          <cell r="BQ10">
            <v>1667</v>
          </cell>
          <cell r="BR10">
            <v>1824</v>
          </cell>
          <cell r="BS10">
            <v>109.4</v>
          </cell>
          <cell r="BT10">
            <v>157</v>
          </cell>
          <cell r="CR10">
            <v>216</v>
          </cell>
          <cell r="CS10">
            <v>185</v>
          </cell>
          <cell r="CT10">
            <v>85.6</v>
          </cell>
          <cell r="CU10">
            <v>-31</v>
          </cell>
          <cell r="CV10">
            <v>1042</v>
          </cell>
          <cell r="CW10">
            <v>806</v>
          </cell>
          <cell r="CX10">
            <v>77.400000000000006</v>
          </cell>
          <cell r="CY10">
            <v>-236</v>
          </cell>
          <cell r="DN10">
            <v>657</v>
          </cell>
          <cell r="DO10">
            <v>663</v>
          </cell>
          <cell r="DP10">
            <v>100.9</v>
          </cell>
          <cell r="DQ10">
            <v>6</v>
          </cell>
          <cell r="DR10">
            <v>621</v>
          </cell>
          <cell r="DS10">
            <v>633</v>
          </cell>
          <cell r="DT10">
            <v>101.9</v>
          </cell>
          <cell r="DU10">
            <v>12</v>
          </cell>
          <cell r="DV10">
            <v>48</v>
          </cell>
          <cell r="DW10">
            <v>48</v>
          </cell>
          <cell r="DX10">
            <v>100</v>
          </cell>
          <cell r="DY10">
            <v>0</v>
          </cell>
          <cell r="DZ10">
            <v>5907.4</v>
          </cell>
          <cell r="EA10">
            <v>6733</v>
          </cell>
          <cell r="EB10">
            <v>114</v>
          </cell>
          <cell r="EC10">
            <v>825.60000000000036</v>
          </cell>
          <cell r="ED10">
            <v>13.6875</v>
          </cell>
          <cell r="EE10">
            <v>14</v>
          </cell>
          <cell r="EF10">
            <v>0.3125</v>
          </cell>
        </row>
        <row r="11">
          <cell r="F11">
            <v>786</v>
          </cell>
          <cell r="G11">
            <v>846</v>
          </cell>
          <cell r="H11">
            <v>107.6</v>
          </cell>
          <cell r="I11">
            <v>60</v>
          </cell>
          <cell r="N11">
            <v>424</v>
          </cell>
          <cell r="O11">
            <v>313</v>
          </cell>
          <cell r="P11">
            <v>73.8</v>
          </cell>
          <cell r="Q11">
            <v>-111</v>
          </cell>
          <cell r="R11">
            <v>234</v>
          </cell>
          <cell r="S11">
            <v>237</v>
          </cell>
          <cell r="T11">
            <v>101.3</v>
          </cell>
          <cell r="U11">
            <v>3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20</v>
          </cell>
          <cell r="AD11">
            <v>6</v>
          </cell>
          <cell r="AE11">
            <v>30</v>
          </cell>
          <cell r="AF11">
            <v>-14</v>
          </cell>
          <cell r="AQ11">
            <v>2</v>
          </cell>
          <cell r="AR11">
            <v>0</v>
          </cell>
          <cell r="AS11">
            <v>0</v>
          </cell>
          <cell r="AT11">
            <v>-2</v>
          </cell>
          <cell r="AU11">
            <v>60</v>
          </cell>
          <cell r="AV11">
            <v>66</v>
          </cell>
          <cell r="AW11">
            <v>110</v>
          </cell>
          <cell r="AX11">
            <v>6</v>
          </cell>
          <cell r="BB11">
            <v>45</v>
          </cell>
          <cell r="BC11">
            <v>43</v>
          </cell>
          <cell r="BD11">
            <v>95.6</v>
          </cell>
          <cell r="BE11">
            <v>-2</v>
          </cell>
          <cell r="BI11">
            <v>68</v>
          </cell>
          <cell r="BJ11">
            <v>92</v>
          </cell>
          <cell r="BK11">
            <v>135.30000000000001</v>
          </cell>
          <cell r="BL11">
            <v>24</v>
          </cell>
          <cell r="BQ11">
            <v>728</v>
          </cell>
          <cell r="BR11">
            <v>796</v>
          </cell>
          <cell r="BS11">
            <v>109.3</v>
          </cell>
          <cell r="BT11">
            <v>68</v>
          </cell>
          <cell r="CR11">
            <v>117</v>
          </cell>
          <cell r="CS11">
            <v>104</v>
          </cell>
          <cell r="CT11">
            <v>88.9</v>
          </cell>
          <cell r="CU11">
            <v>-13</v>
          </cell>
          <cell r="CV11">
            <v>443</v>
          </cell>
          <cell r="CW11">
            <v>337</v>
          </cell>
          <cell r="CX11">
            <v>76.099999999999994</v>
          </cell>
          <cell r="CY11">
            <v>-106</v>
          </cell>
          <cell r="DN11">
            <v>308</v>
          </cell>
          <cell r="DO11">
            <v>316</v>
          </cell>
          <cell r="DP11">
            <v>102.6</v>
          </cell>
          <cell r="DQ11">
            <v>8</v>
          </cell>
          <cell r="DR11">
            <v>280</v>
          </cell>
          <cell r="DS11">
            <v>275</v>
          </cell>
          <cell r="DT11">
            <v>98.2</v>
          </cell>
          <cell r="DU11">
            <v>-5</v>
          </cell>
          <cell r="DV11">
            <v>25</v>
          </cell>
          <cell r="DW11">
            <v>27</v>
          </cell>
          <cell r="DX11">
            <v>108</v>
          </cell>
          <cell r="DY11">
            <v>2</v>
          </cell>
          <cell r="DZ11">
            <v>6168.5</v>
          </cell>
          <cell r="EA11">
            <v>6698</v>
          </cell>
          <cell r="EB11">
            <v>108.6</v>
          </cell>
          <cell r="EC11">
            <v>529.5</v>
          </cell>
          <cell r="ED11">
            <v>12.32</v>
          </cell>
          <cell r="EE11">
            <v>12</v>
          </cell>
          <cell r="EF11">
            <v>-0.32000000000000028</v>
          </cell>
        </row>
        <row r="12">
          <cell r="F12">
            <v>764</v>
          </cell>
          <cell r="G12">
            <v>738</v>
          </cell>
          <cell r="H12">
            <v>96.6</v>
          </cell>
          <cell r="I12">
            <v>-26</v>
          </cell>
          <cell r="N12">
            <v>245</v>
          </cell>
          <cell r="O12">
            <v>231</v>
          </cell>
          <cell r="P12">
            <v>94.3</v>
          </cell>
          <cell r="Q12">
            <v>-14</v>
          </cell>
          <cell r="R12">
            <v>196</v>
          </cell>
          <cell r="S12">
            <v>206</v>
          </cell>
          <cell r="T12">
            <v>105.1</v>
          </cell>
          <cell r="U12">
            <v>10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6</v>
          </cell>
          <cell r="AD12">
            <v>0</v>
          </cell>
          <cell r="AE12">
            <v>0</v>
          </cell>
          <cell r="AF12">
            <v>-6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48</v>
          </cell>
          <cell r="AV12">
            <v>41</v>
          </cell>
          <cell r="AW12">
            <v>85.4</v>
          </cell>
          <cell r="AX12">
            <v>-7</v>
          </cell>
          <cell r="BB12">
            <v>29</v>
          </cell>
          <cell r="BC12">
            <v>26</v>
          </cell>
          <cell r="BD12">
            <v>89.7</v>
          </cell>
          <cell r="BE12">
            <v>-3</v>
          </cell>
          <cell r="BI12">
            <v>37</v>
          </cell>
          <cell r="BJ12">
            <v>53</v>
          </cell>
          <cell r="BK12">
            <v>143.19999999999999</v>
          </cell>
          <cell r="BL12">
            <v>16</v>
          </cell>
          <cell r="BQ12">
            <v>700</v>
          </cell>
          <cell r="BR12">
            <v>661</v>
          </cell>
          <cell r="BS12">
            <v>94.4</v>
          </cell>
          <cell r="BT12">
            <v>-39</v>
          </cell>
          <cell r="CR12">
            <v>83</v>
          </cell>
          <cell r="CS12">
            <v>76</v>
          </cell>
          <cell r="CT12">
            <v>91.6</v>
          </cell>
          <cell r="CU12">
            <v>-7</v>
          </cell>
          <cell r="CV12">
            <v>302</v>
          </cell>
          <cell r="CW12">
            <v>290</v>
          </cell>
          <cell r="CX12">
            <v>96</v>
          </cell>
          <cell r="CY12">
            <v>-12</v>
          </cell>
          <cell r="DN12">
            <v>317</v>
          </cell>
          <cell r="DO12">
            <v>304</v>
          </cell>
          <cell r="DP12">
            <v>95.9</v>
          </cell>
          <cell r="DQ12">
            <v>-13</v>
          </cell>
          <cell r="DR12">
            <v>266</v>
          </cell>
          <cell r="DS12">
            <v>245</v>
          </cell>
          <cell r="DT12">
            <v>92.1</v>
          </cell>
          <cell r="DU12">
            <v>-21</v>
          </cell>
          <cell r="DV12">
            <v>17</v>
          </cell>
          <cell r="DW12">
            <v>42</v>
          </cell>
          <cell r="DX12">
            <v>247.1</v>
          </cell>
          <cell r="DY12">
            <v>25</v>
          </cell>
          <cell r="DZ12">
            <v>5777.94</v>
          </cell>
          <cell r="EA12">
            <v>7629</v>
          </cell>
          <cell r="EB12">
            <v>132</v>
          </cell>
          <cell r="EC12">
            <v>1851.0600000000004</v>
          </cell>
          <cell r="ED12">
            <v>18.647058823529413</v>
          </cell>
          <cell r="EE12">
            <v>7</v>
          </cell>
          <cell r="EF12">
            <v>-11.647058823529413</v>
          </cell>
        </row>
        <row r="13">
          <cell r="F13">
            <v>1373</v>
          </cell>
          <cell r="G13">
            <v>1340</v>
          </cell>
          <cell r="H13">
            <v>97.6</v>
          </cell>
          <cell r="I13">
            <v>-33</v>
          </cell>
          <cell r="N13">
            <v>469</v>
          </cell>
          <cell r="O13">
            <v>383</v>
          </cell>
          <cell r="P13">
            <v>81.7</v>
          </cell>
          <cell r="Q13">
            <v>-86</v>
          </cell>
          <cell r="R13">
            <v>375</v>
          </cell>
          <cell r="S13">
            <v>334</v>
          </cell>
          <cell r="T13">
            <v>89.1</v>
          </cell>
          <cell r="U13">
            <v>-41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</v>
          </cell>
          <cell r="AD13">
            <v>5</v>
          </cell>
          <cell r="AE13">
            <v>100</v>
          </cell>
          <cell r="AF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116</v>
          </cell>
          <cell r="AV13">
            <v>94</v>
          </cell>
          <cell r="AW13">
            <v>81</v>
          </cell>
          <cell r="AX13">
            <v>-22</v>
          </cell>
          <cell r="BB13">
            <v>63</v>
          </cell>
          <cell r="BC13">
            <v>35</v>
          </cell>
          <cell r="BD13">
            <v>55.6</v>
          </cell>
          <cell r="BE13">
            <v>-28</v>
          </cell>
          <cell r="BI13">
            <v>57</v>
          </cell>
          <cell r="BJ13">
            <v>52</v>
          </cell>
          <cell r="BK13">
            <v>91.2</v>
          </cell>
          <cell r="BL13">
            <v>-5</v>
          </cell>
          <cell r="BQ13">
            <v>1141</v>
          </cell>
          <cell r="BR13">
            <v>1052</v>
          </cell>
          <cell r="BS13">
            <v>92.2</v>
          </cell>
          <cell r="BT13">
            <v>-89</v>
          </cell>
          <cell r="CR13">
            <v>154</v>
          </cell>
          <cell r="CS13">
            <v>121</v>
          </cell>
          <cell r="CT13">
            <v>78.599999999999994</v>
          </cell>
          <cell r="CU13">
            <v>-33</v>
          </cell>
          <cell r="CV13">
            <v>533</v>
          </cell>
          <cell r="CW13">
            <v>460</v>
          </cell>
          <cell r="CX13">
            <v>86.3</v>
          </cell>
          <cell r="CY13">
            <v>-73</v>
          </cell>
          <cell r="DN13">
            <v>595</v>
          </cell>
          <cell r="DO13">
            <v>531</v>
          </cell>
          <cell r="DP13">
            <v>89.2</v>
          </cell>
          <cell r="DQ13">
            <v>-64</v>
          </cell>
          <cell r="DR13">
            <v>426</v>
          </cell>
          <cell r="DS13">
            <v>370</v>
          </cell>
          <cell r="DT13">
            <v>86.9</v>
          </cell>
          <cell r="DU13">
            <v>-56</v>
          </cell>
          <cell r="DV13">
            <v>32</v>
          </cell>
          <cell r="DW13">
            <v>33</v>
          </cell>
          <cell r="DX13">
            <v>103.1</v>
          </cell>
          <cell r="DY13">
            <v>1</v>
          </cell>
          <cell r="DZ13">
            <v>7873</v>
          </cell>
          <cell r="EA13">
            <v>7309</v>
          </cell>
          <cell r="EB13">
            <v>92.8</v>
          </cell>
          <cell r="EC13">
            <v>-564</v>
          </cell>
          <cell r="ED13">
            <v>18.59375</v>
          </cell>
          <cell r="EE13">
            <v>16</v>
          </cell>
          <cell r="EF13">
            <v>-2.59375</v>
          </cell>
        </row>
        <row r="14">
          <cell r="F14">
            <v>994</v>
          </cell>
          <cell r="G14">
            <v>939</v>
          </cell>
          <cell r="H14">
            <v>94.5</v>
          </cell>
          <cell r="I14">
            <v>-55</v>
          </cell>
          <cell r="N14">
            <v>488</v>
          </cell>
          <cell r="O14">
            <v>361</v>
          </cell>
          <cell r="P14">
            <v>74</v>
          </cell>
          <cell r="Q14">
            <v>-127</v>
          </cell>
          <cell r="R14">
            <v>390</v>
          </cell>
          <cell r="S14">
            <v>347</v>
          </cell>
          <cell r="T14">
            <v>89</v>
          </cell>
          <cell r="U14">
            <v>-43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15</v>
          </cell>
          <cell r="AD14">
            <v>6</v>
          </cell>
          <cell r="AE14">
            <v>40</v>
          </cell>
          <cell r="AF14">
            <v>-9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81</v>
          </cell>
          <cell r="AV14">
            <v>79</v>
          </cell>
          <cell r="AW14">
            <v>97.5</v>
          </cell>
          <cell r="AX14">
            <v>-2</v>
          </cell>
          <cell r="BB14">
            <v>75</v>
          </cell>
          <cell r="BC14">
            <v>75</v>
          </cell>
          <cell r="BD14">
            <v>100</v>
          </cell>
          <cell r="BE14">
            <v>0</v>
          </cell>
          <cell r="BI14">
            <v>86</v>
          </cell>
          <cell r="BJ14">
            <v>93</v>
          </cell>
          <cell r="BK14">
            <v>108.1</v>
          </cell>
          <cell r="BL14">
            <v>7</v>
          </cell>
          <cell r="BQ14">
            <v>947</v>
          </cell>
          <cell r="BR14">
            <v>924</v>
          </cell>
          <cell r="BS14">
            <v>97.6</v>
          </cell>
          <cell r="BT14">
            <v>-23</v>
          </cell>
          <cell r="CR14">
            <v>127</v>
          </cell>
          <cell r="CS14">
            <v>132</v>
          </cell>
          <cell r="CT14">
            <v>103.9</v>
          </cell>
          <cell r="CU14">
            <v>5</v>
          </cell>
          <cell r="CV14">
            <v>570</v>
          </cell>
          <cell r="CW14">
            <v>473</v>
          </cell>
          <cell r="CX14">
            <v>83</v>
          </cell>
          <cell r="CY14">
            <v>-97</v>
          </cell>
          <cell r="DN14">
            <v>337</v>
          </cell>
          <cell r="DO14">
            <v>334</v>
          </cell>
          <cell r="DP14">
            <v>99.1</v>
          </cell>
          <cell r="DQ14">
            <v>-3</v>
          </cell>
          <cell r="DR14">
            <v>308</v>
          </cell>
          <cell r="DS14">
            <v>277</v>
          </cell>
          <cell r="DT14">
            <v>89.9</v>
          </cell>
          <cell r="DU14">
            <v>-31</v>
          </cell>
          <cell r="DV14">
            <v>49</v>
          </cell>
          <cell r="DW14">
            <v>47</v>
          </cell>
          <cell r="DX14">
            <v>95.9</v>
          </cell>
          <cell r="DY14">
            <v>-2</v>
          </cell>
          <cell r="DZ14">
            <v>6076.39</v>
          </cell>
          <cell r="EA14">
            <v>7020</v>
          </cell>
          <cell r="EB14">
            <v>115.5</v>
          </cell>
          <cell r="EC14">
            <v>943.60999999999967</v>
          </cell>
          <cell r="ED14">
            <v>6.8775510204081636</v>
          </cell>
          <cell r="EE14">
            <v>7</v>
          </cell>
          <cell r="EF14">
            <v>0.12244897959183643</v>
          </cell>
        </row>
        <row r="15">
          <cell r="F15">
            <v>1071</v>
          </cell>
          <cell r="G15">
            <v>1071</v>
          </cell>
          <cell r="H15">
            <v>100</v>
          </cell>
          <cell r="I15">
            <v>0</v>
          </cell>
          <cell r="N15">
            <v>539</v>
          </cell>
          <cell r="O15">
            <v>283</v>
          </cell>
          <cell r="P15">
            <v>52.5</v>
          </cell>
          <cell r="Q15">
            <v>-256</v>
          </cell>
          <cell r="R15">
            <v>295</v>
          </cell>
          <cell r="S15">
            <v>216</v>
          </cell>
          <cell r="T15">
            <v>73.2</v>
          </cell>
          <cell r="U15">
            <v>-79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9</v>
          </cell>
          <cell r="AD15">
            <v>1</v>
          </cell>
          <cell r="AE15">
            <v>11.1</v>
          </cell>
          <cell r="AF15">
            <v>-8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68</v>
          </cell>
          <cell r="AV15">
            <v>93</v>
          </cell>
          <cell r="AW15">
            <v>136.80000000000001</v>
          </cell>
          <cell r="AX15">
            <v>25</v>
          </cell>
          <cell r="BB15">
            <v>51</v>
          </cell>
          <cell r="BC15">
            <v>64</v>
          </cell>
          <cell r="BD15">
            <v>125.5</v>
          </cell>
          <cell r="BE15">
            <v>13</v>
          </cell>
          <cell r="BI15">
            <v>8</v>
          </cell>
          <cell r="BJ15">
            <v>49</v>
          </cell>
          <cell r="BK15">
            <v>612.5</v>
          </cell>
          <cell r="BL15">
            <v>41</v>
          </cell>
          <cell r="BQ15">
            <v>991</v>
          </cell>
          <cell r="BR15">
            <v>963</v>
          </cell>
          <cell r="BS15">
            <v>97.2</v>
          </cell>
          <cell r="BT15">
            <v>-28</v>
          </cell>
          <cell r="CR15">
            <v>169</v>
          </cell>
          <cell r="CS15">
            <v>103</v>
          </cell>
          <cell r="CT15">
            <v>60.9</v>
          </cell>
          <cell r="CU15">
            <v>-66</v>
          </cell>
          <cell r="CV15">
            <v>559</v>
          </cell>
          <cell r="CW15">
            <v>315</v>
          </cell>
          <cell r="CX15">
            <v>56.4</v>
          </cell>
          <cell r="CY15">
            <v>-244</v>
          </cell>
          <cell r="DN15">
            <v>489</v>
          </cell>
          <cell r="DO15">
            <v>457</v>
          </cell>
          <cell r="DP15">
            <v>93.5</v>
          </cell>
          <cell r="DQ15">
            <v>-32</v>
          </cell>
          <cell r="DR15">
            <v>408</v>
          </cell>
          <cell r="DS15">
            <v>381</v>
          </cell>
          <cell r="DT15">
            <v>93.4</v>
          </cell>
          <cell r="DU15">
            <v>-27</v>
          </cell>
          <cell r="DV15">
            <v>35</v>
          </cell>
          <cell r="DW15">
            <v>35</v>
          </cell>
          <cell r="DX15">
            <v>100</v>
          </cell>
          <cell r="DY15">
            <v>0</v>
          </cell>
          <cell r="DZ15">
            <v>6482.17</v>
          </cell>
          <cell r="EA15">
            <v>8597</v>
          </cell>
          <cell r="EB15">
            <v>132.6</v>
          </cell>
          <cell r="EC15">
            <v>2114.83</v>
          </cell>
          <cell r="ED15">
            <v>13.971428571428572</v>
          </cell>
          <cell r="EE15">
            <v>13</v>
          </cell>
          <cell r="EF15">
            <v>-0.97142857142857153</v>
          </cell>
        </row>
        <row r="16">
          <cell r="F16">
            <v>488</v>
          </cell>
          <cell r="G16">
            <v>593</v>
          </cell>
          <cell r="H16">
            <v>121.5</v>
          </cell>
          <cell r="I16">
            <v>105</v>
          </cell>
          <cell r="N16">
            <v>184</v>
          </cell>
          <cell r="O16">
            <v>139</v>
          </cell>
          <cell r="P16">
            <v>75.5</v>
          </cell>
          <cell r="Q16">
            <v>-45</v>
          </cell>
          <cell r="R16">
            <v>161</v>
          </cell>
          <cell r="S16">
            <v>136</v>
          </cell>
          <cell r="T16">
            <v>84.5</v>
          </cell>
          <cell r="U16">
            <v>-25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6</v>
          </cell>
          <cell r="AD16">
            <v>3</v>
          </cell>
          <cell r="AE16">
            <v>50</v>
          </cell>
          <cell r="AF16">
            <v>-3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68</v>
          </cell>
          <cell r="AV16">
            <v>48</v>
          </cell>
          <cell r="AW16">
            <v>70.599999999999994</v>
          </cell>
          <cell r="AX16">
            <v>-20</v>
          </cell>
          <cell r="BB16">
            <v>66</v>
          </cell>
          <cell r="BC16">
            <v>48</v>
          </cell>
          <cell r="BD16">
            <v>72.7</v>
          </cell>
          <cell r="BE16">
            <v>-18</v>
          </cell>
          <cell r="BI16">
            <v>81</v>
          </cell>
          <cell r="BJ16">
            <v>34</v>
          </cell>
          <cell r="BK16">
            <v>42</v>
          </cell>
          <cell r="BL16">
            <v>-47</v>
          </cell>
          <cell r="BQ16">
            <v>454</v>
          </cell>
          <cell r="BR16">
            <v>572</v>
          </cell>
          <cell r="BS16">
            <v>126</v>
          </cell>
          <cell r="BT16">
            <v>118</v>
          </cell>
          <cell r="CR16">
            <v>67</v>
          </cell>
          <cell r="CS16">
            <v>68</v>
          </cell>
          <cell r="CT16">
            <v>101.5</v>
          </cell>
          <cell r="CU16">
            <v>1</v>
          </cell>
          <cell r="CV16">
            <v>223</v>
          </cell>
          <cell r="CW16">
            <v>182</v>
          </cell>
          <cell r="CX16">
            <v>81.599999999999994</v>
          </cell>
          <cell r="CY16">
            <v>-41</v>
          </cell>
          <cell r="DN16">
            <v>218</v>
          </cell>
          <cell r="DO16">
            <v>312</v>
          </cell>
          <cell r="DP16">
            <v>143.1</v>
          </cell>
          <cell r="DQ16">
            <v>94</v>
          </cell>
          <cell r="DR16">
            <v>191</v>
          </cell>
          <cell r="DS16">
            <v>292</v>
          </cell>
          <cell r="DT16">
            <v>152.9</v>
          </cell>
          <cell r="DU16">
            <v>101</v>
          </cell>
          <cell r="DV16">
            <v>12</v>
          </cell>
          <cell r="DW16">
            <v>19</v>
          </cell>
          <cell r="DX16">
            <v>158.30000000000001</v>
          </cell>
          <cell r="DY16">
            <v>7</v>
          </cell>
          <cell r="DZ16">
            <v>5434</v>
          </cell>
          <cell r="EA16">
            <v>6053</v>
          </cell>
          <cell r="EB16">
            <v>111.4</v>
          </cell>
          <cell r="EC16">
            <v>619</v>
          </cell>
          <cell r="ED16">
            <v>18.166666666666668</v>
          </cell>
          <cell r="EE16">
            <v>16</v>
          </cell>
          <cell r="EF16">
            <v>-2.1666666666666679</v>
          </cell>
        </row>
        <row r="17">
          <cell r="F17">
            <v>1152</v>
          </cell>
          <cell r="G17">
            <v>916</v>
          </cell>
          <cell r="H17">
            <v>79.5</v>
          </cell>
          <cell r="I17">
            <v>-236</v>
          </cell>
          <cell r="N17">
            <v>413</v>
          </cell>
          <cell r="O17">
            <v>305</v>
          </cell>
          <cell r="P17">
            <v>73.8</v>
          </cell>
          <cell r="Q17">
            <v>-108</v>
          </cell>
          <cell r="R17">
            <v>273</v>
          </cell>
          <cell r="S17">
            <v>280</v>
          </cell>
          <cell r="T17">
            <v>102.6</v>
          </cell>
          <cell r="U17">
            <v>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6</v>
          </cell>
          <cell r="AD17">
            <v>6</v>
          </cell>
          <cell r="AE17">
            <v>100</v>
          </cell>
          <cell r="AF17">
            <v>0</v>
          </cell>
          <cell r="AQ17">
            <v>1</v>
          </cell>
          <cell r="AR17">
            <v>0</v>
          </cell>
          <cell r="AS17">
            <v>0</v>
          </cell>
          <cell r="AT17">
            <v>-1</v>
          </cell>
          <cell r="AU17">
            <v>94</v>
          </cell>
          <cell r="AV17">
            <v>126</v>
          </cell>
          <cell r="AW17">
            <v>134</v>
          </cell>
          <cell r="AX17">
            <v>32</v>
          </cell>
          <cell r="BB17">
            <v>46</v>
          </cell>
          <cell r="BC17">
            <v>70</v>
          </cell>
          <cell r="BD17">
            <v>152.19999999999999</v>
          </cell>
          <cell r="BE17">
            <v>24</v>
          </cell>
          <cell r="BI17">
            <v>52</v>
          </cell>
          <cell r="BJ17">
            <v>81</v>
          </cell>
          <cell r="BK17">
            <v>155.80000000000001</v>
          </cell>
          <cell r="BL17">
            <v>29</v>
          </cell>
          <cell r="BQ17">
            <v>1050</v>
          </cell>
          <cell r="BR17">
            <v>806</v>
          </cell>
          <cell r="BS17">
            <v>76.8</v>
          </cell>
          <cell r="BT17">
            <v>-244</v>
          </cell>
          <cell r="CR17">
            <v>98</v>
          </cell>
          <cell r="CS17">
            <v>83</v>
          </cell>
          <cell r="CT17">
            <v>84.7</v>
          </cell>
          <cell r="CU17">
            <v>-15</v>
          </cell>
          <cell r="CV17">
            <v>490</v>
          </cell>
          <cell r="CW17">
            <v>373</v>
          </cell>
          <cell r="CX17">
            <v>76.099999999999994</v>
          </cell>
          <cell r="CY17">
            <v>-117</v>
          </cell>
          <cell r="DN17">
            <v>536</v>
          </cell>
          <cell r="DO17">
            <v>326</v>
          </cell>
          <cell r="DP17">
            <v>60.8</v>
          </cell>
          <cell r="DQ17">
            <v>-210</v>
          </cell>
          <cell r="DR17">
            <v>471</v>
          </cell>
          <cell r="DS17">
            <v>270</v>
          </cell>
          <cell r="DT17">
            <v>57.3</v>
          </cell>
          <cell r="DU17">
            <v>-201</v>
          </cell>
          <cell r="DV17">
            <v>32</v>
          </cell>
          <cell r="DW17">
            <v>30</v>
          </cell>
          <cell r="DX17">
            <v>93.8</v>
          </cell>
          <cell r="DY17">
            <v>-2</v>
          </cell>
          <cell r="DZ17">
            <v>5712.58</v>
          </cell>
          <cell r="EA17">
            <v>7707</v>
          </cell>
          <cell r="EB17">
            <v>134.9</v>
          </cell>
          <cell r="EC17">
            <v>1994.42</v>
          </cell>
          <cell r="ED17">
            <v>16.75</v>
          </cell>
          <cell r="EE17">
            <v>11</v>
          </cell>
          <cell r="EF17">
            <v>-5.75</v>
          </cell>
        </row>
        <row r="18">
          <cell r="F18">
            <v>695</v>
          </cell>
          <cell r="G18">
            <v>622</v>
          </cell>
          <cell r="H18">
            <v>89.5</v>
          </cell>
          <cell r="I18">
            <v>-73</v>
          </cell>
          <cell r="N18">
            <v>227</v>
          </cell>
          <cell r="O18">
            <v>183</v>
          </cell>
          <cell r="P18">
            <v>80.599999999999994</v>
          </cell>
          <cell r="Q18">
            <v>-44</v>
          </cell>
          <cell r="R18">
            <v>170</v>
          </cell>
          <cell r="S18">
            <v>169</v>
          </cell>
          <cell r="T18">
            <v>99.4</v>
          </cell>
          <cell r="U18">
            <v>-1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9</v>
          </cell>
          <cell r="AD18">
            <v>1</v>
          </cell>
          <cell r="AE18">
            <v>11.1</v>
          </cell>
          <cell r="AF18">
            <v>-8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64</v>
          </cell>
          <cell r="AV18">
            <v>47</v>
          </cell>
          <cell r="AW18">
            <v>73.400000000000006</v>
          </cell>
          <cell r="AX18">
            <v>-17</v>
          </cell>
          <cell r="BB18">
            <v>55</v>
          </cell>
          <cell r="BC18">
            <v>41</v>
          </cell>
          <cell r="BD18">
            <v>74.5</v>
          </cell>
          <cell r="BE18">
            <v>-14</v>
          </cell>
          <cell r="BI18">
            <v>97</v>
          </cell>
          <cell r="BJ18">
            <v>70</v>
          </cell>
          <cell r="BK18">
            <v>72.2</v>
          </cell>
          <cell r="BL18">
            <v>-27</v>
          </cell>
          <cell r="BQ18">
            <v>654</v>
          </cell>
          <cell r="BR18">
            <v>590</v>
          </cell>
          <cell r="BS18">
            <v>90.2</v>
          </cell>
          <cell r="BT18">
            <v>-64</v>
          </cell>
          <cell r="CR18">
            <v>91</v>
          </cell>
          <cell r="CS18">
            <v>75</v>
          </cell>
          <cell r="CT18">
            <v>82.4</v>
          </cell>
          <cell r="CU18">
            <v>-16</v>
          </cell>
          <cell r="CV18">
            <v>306</v>
          </cell>
          <cell r="CW18">
            <v>250</v>
          </cell>
          <cell r="CX18">
            <v>81.7</v>
          </cell>
          <cell r="CY18">
            <v>-56</v>
          </cell>
          <cell r="DN18">
            <v>309</v>
          </cell>
          <cell r="DO18">
            <v>244</v>
          </cell>
          <cell r="DP18">
            <v>79</v>
          </cell>
          <cell r="DQ18">
            <v>-65</v>
          </cell>
          <cell r="DR18">
            <v>265</v>
          </cell>
          <cell r="DS18">
            <v>216</v>
          </cell>
          <cell r="DT18">
            <v>81.5</v>
          </cell>
          <cell r="DU18">
            <v>-49</v>
          </cell>
          <cell r="DV18">
            <v>51</v>
          </cell>
          <cell r="DW18">
            <v>38</v>
          </cell>
          <cell r="DX18">
            <v>74.5</v>
          </cell>
          <cell r="DY18">
            <v>-13</v>
          </cell>
          <cell r="DZ18">
            <v>6133.33</v>
          </cell>
          <cell r="EA18">
            <v>7132</v>
          </cell>
          <cell r="EB18">
            <v>116.3</v>
          </cell>
          <cell r="EC18">
            <v>998.67000000000007</v>
          </cell>
          <cell r="ED18">
            <v>6.0588235294117645</v>
          </cell>
          <cell r="EE18">
            <v>6</v>
          </cell>
          <cell r="EF18">
            <v>-5.8823529411764497E-2</v>
          </cell>
        </row>
        <row r="19">
          <cell r="F19">
            <v>1003</v>
          </cell>
          <cell r="G19">
            <v>1175</v>
          </cell>
          <cell r="H19">
            <v>117.1</v>
          </cell>
          <cell r="I19">
            <v>172</v>
          </cell>
          <cell r="N19">
            <v>476</v>
          </cell>
          <cell r="O19">
            <v>407</v>
          </cell>
          <cell r="P19">
            <v>85.5</v>
          </cell>
          <cell r="Q19">
            <v>-69</v>
          </cell>
          <cell r="R19">
            <v>345</v>
          </cell>
          <cell r="S19">
            <v>338</v>
          </cell>
          <cell r="T19">
            <v>98</v>
          </cell>
          <cell r="U19">
            <v>-7</v>
          </cell>
          <cell r="Y19">
            <v>0</v>
          </cell>
          <cell r="Z19">
            <v>1</v>
          </cell>
          <cell r="AA19">
            <v>0</v>
          </cell>
          <cell r="AB19">
            <v>1</v>
          </cell>
          <cell r="AC19">
            <v>2</v>
          </cell>
          <cell r="AD19">
            <v>1</v>
          </cell>
          <cell r="AE19">
            <v>50</v>
          </cell>
          <cell r="AF19">
            <v>-1</v>
          </cell>
          <cell r="AQ19">
            <v>11</v>
          </cell>
          <cell r="AR19">
            <v>0</v>
          </cell>
          <cell r="AS19">
            <v>0</v>
          </cell>
          <cell r="AT19">
            <v>-11</v>
          </cell>
          <cell r="AU19">
            <v>110</v>
          </cell>
          <cell r="AV19">
            <v>62</v>
          </cell>
          <cell r="AW19">
            <v>56.4</v>
          </cell>
          <cell r="AX19">
            <v>-48</v>
          </cell>
          <cell r="BB19">
            <v>106</v>
          </cell>
          <cell r="BC19">
            <v>57</v>
          </cell>
          <cell r="BD19">
            <v>53.8</v>
          </cell>
          <cell r="BE19">
            <v>-49</v>
          </cell>
          <cell r="BI19">
            <v>60</v>
          </cell>
          <cell r="BJ19">
            <v>30</v>
          </cell>
          <cell r="BK19">
            <v>50</v>
          </cell>
          <cell r="BL19">
            <v>-30</v>
          </cell>
          <cell r="BQ19">
            <v>963</v>
          </cell>
          <cell r="BR19">
            <v>1106</v>
          </cell>
          <cell r="BS19">
            <v>114.8</v>
          </cell>
          <cell r="BT19">
            <v>143</v>
          </cell>
          <cell r="CR19">
            <v>114</v>
          </cell>
          <cell r="CS19">
            <v>113</v>
          </cell>
          <cell r="CT19">
            <v>99.1</v>
          </cell>
          <cell r="CU19">
            <v>-1</v>
          </cell>
          <cell r="CV19">
            <v>501</v>
          </cell>
          <cell r="CW19">
            <v>453</v>
          </cell>
          <cell r="CX19">
            <v>90.4</v>
          </cell>
          <cell r="CY19">
            <v>-48</v>
          </cell>
          <cell r="DN19">
            <v>361</v>
          </cell>
          <cell r="DO19">
            <v>422</v>
          </cell>
          <cell r="DP19">
            <v>116.9</v>
          </cell>
          <cell r="DQ19">
            <v>61</v>
          </cell>
          <cell r="DR19">
            <v>308</v>
          </cell>
          <cell r="DS19">
            <v>371</v>
          </cell>
          <cell r="DT19">
            <v>120.5</v>
          </cell>
          <cell r="DU19">
            <v>63</v>
          </cell>
          <cell r="DV19">
            <v>24</v>
          </cell>
          <cell r="DW19">
            <v>30</v>
          </cell>
          <cell r="DX19">
            <v>125</v>
          </cell>
          <cell r="DY19">
            <v>6</v>
          </cell>
          <cell r="DZ19">
            <v>5901.75</v>
          </cell>
          <cell r="EA19">
            <v>6367</v>
          </cell>
          <cell r="EB19">
            <v>107.9</v>
          </cell>
          <cell r="EC19">
            <v>465.25</v>
          </cell>
          <cell r="ED19">
            <v>15.041666666666666</v>
          </cell>
          <cell r="EE19">
            <v>14</v>
          </cell>
          <cell r="EF19">
            <v>-1.0416666666666661</v>
          </cell>
        </row>
        <row r="20">
          <cell r="F20">
            <v>1016</v>
          </cell>
          <cell r="G20">
            <v>1004</v>
          </cell>
          <cell r="H20">
            <v>98.8</v>
          </cell>
          <cell r="I20">
            <v>-12</v>
          </cell>
          <cell r="N20">
            <v>390</v>
          </cell>
          <cell r="O20">
            <v>307</v>
          </cell>
          <cell r="P20">
            <v>78.7</v>
          </cell>
          <cell r="Q20">
            <v>-83</v>
          </cell>
          <cell r="R20">
            <v>290</v>
          </cell>
          <cell r="S20">
            <v>282</v>
          </cell>
          <cell r="T20">
            <v>97.2</v>
          </cell>
          <cell r="U20">
            <v>-8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4</v>
          </cell>
          <cell r="AD20">
            <v>6</v>
          </cell>
          <cell r="AE20">
            <v>150</v>
          </cell>
          <cell r="AF20">
            <v>2</v>
          </cell>
          <cell r="AQ20">
            <v>1</v>
          </cell>
          <cell r="AR20">
            <v>0</v>
          </cell>
          <cell r="AS20">
            <v>0</v>
          </cell>
          <cell r="AT20">
            <v>-1</v>
          </cell>
          <cell r="AU20">
            <v>64</v>
          </cell>
          <cell r="AV20">
            <v>72</v>
          </cell>
          <cell r="AW20">
            <v>112.5</v>
          </cell>
          <cell r="AX20">
            <v>8</v>
          </cell>
          <cell r="BB20">
            <v>55</v>
          </cell>
          <cell r="BC20">
            <v>51</v>
          </cell>
          <cell r="BD20">
            <v>92.7</v>
          </cell>
          <cell r="BE20">
            <v>-4</v>
          </cell>
          <cell r="BI20">
            <v>66</v>
          </cell>
          <cell r="BJ20">
            <v>39</v>
          </cell>
          <cell r="BK20">
            <v>59.1</v>
          </cell>
          <cell r="BL20">
            <v>-27</v>
          </cell>
          <cell r="BQ20">
            <v>892</v>
          </cell>
          <cell r="BR20">
            <v>880</v>
          </cell>
          <cell r="BS20">
            <v>98.7</v>
          </cell>
          <cell r="BT20">
            <v>-12</v>
          </cell>
          <cell r="CR20">
            <v>93</v>
          </cell>
          <cell r="CS20">
            <v>100</v>
          </cell>
          <cell r="CT20">
            <v>107.5</v>
          </cell>
          <cell r="CU20">
            <v>7</v>
          </cell>
          <cell r="CV20">
            <v>380</v>
          </cell>
          <cell r="CW20">
            <v>332</v>
          </cell>
          <cell r="CX20">
            <v>87.4</v>
          </cell>
          <cell r="CY20">
            <v>-48</v>
          </cell>
          <cell r="DN20">
            <v>442</v>
          </cell>
          <cell r="DO20">
            <v>405</v>
          </cell>
          <cell r="DP20">
            <v>91.6</v>
          </cell>
          <cell r="DQ20">
            <v>-37</v>
          </cell>
          <cell r="DR20">
            <v>344</v>
          </cell>
          <cell r="DS20">
            <v>325</v>
          </cell>
          <cell r="DT20">
            <v>94.5</v>
          </cell>
          <cell r="DU20">
            <v>-19</v>
          </cell>
          <cell r="DV20">
            <v>12</v>
          </cell>
          <cell r="DW20">
            <v>33</v>
          </cell>
          <cell r="DX20">
            <v>275</v>
          </cell>
          <cell r="DY20">
            <v>21</v>
          </cell>
          <cell r="DZ20">
            <v>4969.17</v>
          </cell>
          <cell r="EA20">
            <v>6423</v>
          </cell>
          <cell r="EB20">
            <v>129.30000000000001</v>
          </cell>
          <cell r="EC20">
            <v>1453.83</v>
          </cell>
          <cell r="ED20">
            <v>36.833333333333336</v>
          </cell>
          <cell r="EE20">
            <v>12</v>
          </cell>
          <cell r="EF20">
            <v>-24.833333333333336</v>
          </cell>
        </row>
        <row r="21">
          <cell r="F21">
            <v>1627</v>
          </cell>
          <cell r="G21">
            <v>1766</v>
          </cell>
          <cell r="H21">
            <v>108.5</v>
          </cell>
          <cell r="I21">
            <v>139</v>
          </cell>
          <cell r="N21">
            <v>754</v>
          </cell>
          <cell r="O21">
            <v>746</v>
          </cell>
          <cell r="P21">
            <v>98.9</v>
          </cell>
          <cell r="Q21">
            <v>-8</v>
          </cell>
          <cell r="R21">
            <v>584</v>
          </cell>
          <cell r="S21">
            <v>667</v>
          </cell>
          <cell r="T21">
            <v>114.2</v>
          </cell>
          <cell r="U21">
            <v>83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4</v>
          </cell>
          <cell r="AD21">
            <v>4</v>
          </cell>
          <cell r="AE21">
            <v>100</v>
          </cell>
          <cell r="AF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84</v>
          </cell>
          <cell r="AV21">
            <v>109</v>
          </cell>
          <cell r="AW21">
            <v>129.80000000000001</v>
          </cell>
          <cell r="AX21">
            <v>25</v>
          </cell>
          <cell r="BB21">
            <v>81</v>
          </cell>
          <cell r="BC21">
            <v>109</v>
          </cell>
          <cell r="BD21">
            <v>134.6</v>
          </cell>
          <cell r="BE21">
            <v>28</v>
          </cell>
          <cell r="BI21">
            <v>80</v>
          </cell>
          <cell r="BJ21">
            <v>131</v>
          </cell>
          <cell r="BK21">
            <v>163.80000000000001</v>
          </cell>
          <cell r="BL21">
            <v>51</v>
          </cell>
          <cell r="BQ21">
            <v>1566</v>
          </cell>
          <cell r="BR21">
            <v>1719</v>
          </cell>
          <cell r="BS21">
            <v>109.8</v>
          </cell>
          <cell r="BT21">
            <v>153</v>
          </cell>
          <cell r="CR21">
            <v>126</v>
          </cell>
          <cell r="CS21">
            <v>115</v>
          </cell>
          <cell r="CT21">
            <v>91.3</v>
          </cell>
          <cell r="CU21">
            <v>-11</v>
          </cell>
          <cell r="CV21">
            <v>816</v>
          </cell>
          <cell r="CW21">
            <v>781</v>
          </cell>
          <cell r="CX21">
            <v>95.7</v>
          </cell>
          <cell r="CY21">
            <v>-35</v>
          </cell>
          <cell r="DN21">
            <v>667</v>
          </cell>
          <cell r="DO21">
            <v>510</v>
          </cell>
          <cell r="DP21">
            <v>76.5</v>
          </cell>
          <cell r="DQ21">
            <v>-157</v>
          </cell>
          <cell r="DR21">
            <v>607</v>
          </cell>
          <cell r="DS21">
            <v>477</v>
          </cell>
          <cell r="DT21">
            <v>78.599999999999994</v>
          </cell>
          <cell r="DU21">
            <v>-130</v>
          </cell>
          <cell r="DV21">
            <v>59</v>
          </cell>
          <cell r="DW21">
            <v>59</v>
          </cell>
          <cell r="DX21">
            <v>100</v>
          </cell>
          <cell r="DY21">
            <v>0</v>
          </cell>
          <cell r="DZ21">
            <v>5876.28</v>
          </cell>
          <cell r="EA21">
            <v>7140</v>
          </cell>
          <cell r="EB21">
            <v>121.5</v>
          </cell>
          <cell r="EC21">
            <v>1263.7200000000003</v>
          </cell>
          <cell r="ED21">
            <v>11.305084745762711</v>
          </cell>
          <cell r="EE21">
            <v>9</v>
          </cell>
          <cell r="EF21">
            <v>-2.3050847457627111</v>
          </cell>
        </row>
        <row r="22">
          <cell r="F22">
            <v>688</v>
          </cell>
          <cell r="G22">
            <v>609</v>
          </cell>
          <cell r="H22">
            <v>88.5</v>
          </cell>
          <cell r="I22">
            <v>-79</v>
          </cell>
          <cell r="N22">
            <v>387</v>
          </cell>
          <cell r="O22">
            <v>306</v>
          </cell>
          <cell r="P22">
            <v>79.099999999999994</v>
          </cell>
          <cell r="Q22">
            <v>-81</v>
          </cell>
          <cell r="R22">
            <v>269</v>
          </cell>
          <cell r="S22">
            <v>261</v>
          </cell>
          <cell r="T22">
            <v>97</v>
          </cell>
          <cell r="U22">
            <v>-8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37</v>
          </cell>
          <cell r="AD22">
            <v>13</v>
          </cell>
          <cell r="AE22">
            <v>35.1</v>
          </cell>
          <cell r="AF22">
            <v>-24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59</v>
          </cell>
          <cell r="AV22">
            <v>66</v>
          </cell>
          <cell r="AW22">
            <v>111.9</v>
          </cell>
          <cell r="AX22">
            <v>7</v>
          </cell>
          <cell r="BB22">
            <v>24</v>
          </cell>
          <cell r="BC22">
            <v>35</v>
          </cell>
          <cell r="BD22">
            <v>145.80000000000001</v>
          </cell>
          <cell r="BE22">
            <v>11</v>
          </cell>
          <cell r="BI22">
            <v>176</v>
          </cell>
          <cell r="BJ22">
            <v>157</v>
          </cell>
          <cell r="BK22">
            <v>89.2</v>
          </cell>
          <cell r="BL22">
            <v>-19</v>
          </cell>
          <cell r="BQ22">
            <v>571</v>
          </cell>
          <cell r="BR22">
            <v>508</v>
          </cell>
          <cell r="BS22">
            <v>89</v>
          </cell>
          <cell r="BT22">
            <v>-63</v>
          </cell>
          <cell r="CR22">
            <v>124</v>
          </cell>
          <cell r="CS22">
            <v>102</v>
          </cell>
          <cell r="CT22">
            <v>82.3</v>
          </cell>
          <cell r="CU22">
            <v>-22</v>
          </cell>
          <cell r="CV22">
            <v>411</v>
          </cell>
          <cell r="CW22">
            <v>325</v>
          </cell>
          <cell r="CX22">
            <v>79.099999999999994</v>
          </cell>
          <cell r="CY22">
            <v>-86</v>
          </cell>
          <cell r="DN22">
            <v>200</v>
          </cell>
          <cell r="DO22">
            <v>177</v>
          </cell>
          <cell r="DP22">
            <v>88.5</v>
          </cell>
          <cell r="DQ22">
            <v>-23</v>
          </cell>
          <cell r="DR22">
            <v>160</v>
          </cell>
          <cell r="DS22">
            <v>145</v>
          </cell>
          <cell r="DT22">
            <v>90.6</v>
          </cell>
          <cell r="DU22">
            <v>-15</v>
          </cell>
          <cell r="DV22">
            <v>16</v>
          </cell>
          <cell r="DW22">
            <v>19</v>
          </cell>
          <cell r="DX22">
            <v>118.8</v>
          </cell>
          <cell r="DY22">
            <v>3</v>
          </cell>
          <cell r="DZ22">
            <v>5123.38</v>
          </cell>
          <cell r="EA22">
            <v>6803</v>
          </cell>
          <cell r="EB22">
            <v>132.80000000000001</v>
          </cell>
          <cell r="EC22">
            <v>1679.62</v>
          </cell>
          <cell r="ED22">
            <v>12.5</v>
          </cell>
          <cell r="EE22">
            <v>9</v>
          </cell>
          <cell r="EF22">
            <v>-3.5</v>
          </cell>
        </row>
        <row r="23">
          <cell r="F23">
            <v>905</v>
          </cell>
          <cell r="G23">
            <v>810</v>
          </cell>
          <cell r="H23">
            <v>89.5</v>
          </cell>
          <cell r="I23">
            <v>-95</v>
          </cell>
          <cell r="N23">
            <v>518</v>
          </cell>
          <cell r="O23">
            <v>333</v>
          </cell>
          <cell r="P23">
            <v>64.3</v>
          </cell>
          <cell r="Q23">
            <v>-185</v>
          </cell>
          <cell r="R23">
            <v>252</v>
          </cell>
          <cell r="S23">
            <v>263</v>
          </cell>
          <cell r="T23">
            <v>104.4</v>
          </cell>
          <cell r="U23">
            <v>11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2</v>
          </cell>
          <cell r="AD23">
            <v>1</v>
          </cell>
          <cell r="AE23">
            <v>50</v>
          </cell>
          <cell r="AF23">
            <v>-1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63</v>
          </cell>
          <cell r="AV23">
            <v>77</v>
          </cell>
          <cell r="AW23">
            <v>122.2</v>
          </cell>
          <cell r="AX23">
            <v>14</v>
          </cell>
          <cell r="BB23">
            <v>51</v>
          </cell>
          <cell r="BC23">
            <v>54</v>
          </cell>
          <cell r="BD23">
            <v>105.9</v>
          </cell>
          <cell r="BE23">
            <v>3</v>
          </cell>
          <cell r="BI23">
            <v>98</v>
          </cell>
          <cell r="BJ23">
            <v>93</v>
          </cell>
          <cell r="BK23">
            <v>94.9</v>
          </cell>
          <cell r="BL23">
            <v>-5</v>
          </cell>
          <cell r="BQ23">
            <v>776</v>
          </cell>
          <cell r="BR23">
            <v>732</v>
          </cell>
          <cell r="BS23">
            <v>94.3</v>
          </cell>
          <cell r="BT23">
            <v>-44</v>
          </cell>
          <cell r="CR23">
            <v>98</v>
          </cell>
          <cell r="CS23">
            <v>93</v>
          </cell>
          <cell r="CT23">
            <v>94.9</v>
          </cell>
          <cell r="CU23">
            <v>-5</v>
          </cell>
          <cell r="CV23">
            <v>511</v>
          </cell>
          <cell r="CW23">
            <v>348</v>
          </cell>
          <cell r="CX23">
            <v>68.099999999999994</v>
          </cell>
          <cell r="CY23">
            <v>-163</v>
          </cell>
          <cell r="DN23">
            <v>377</v>
          </cell>
          <cell r="DO23">
            <v>265</v>
          </cell>
          <cell r="DP23">
            <v>70.3</v>
          </cell>
          <cell r="DQ23">
            <v>-112</v>
          </cell>
          <cell r="DR23">
            <v>308</v>
          </cell>
          <cell r="DS23">
            <v>227</v>
          </cell>
          <cell r="DT23">
            <v>73.7</v>
          </cell>
          <cell r="DU23">
            <v>-81</v>
          </cell>
          <cell r="DV23">
            <v>16</v>
          </cell>
          <cell r="DW23">
            <v>35</v>
          </cell>
          <cell r="DX23">
            <v>218.8</v>
          </cell>
          <cell r="DY23">
            <v>19</v>
          </cell>
          <cell r="DZ23">
            <v>5237.5</v>
          </cell>
          <cell r="EA23">
            <v>6291</v>
          </cell>
          <cell r="EB23">
            <v>120.1</v>
          </cell>
          <cell r="EC23">
            <v>1053.5</v>
          </cell>
          <cell r="ED23">
            <v>23.5625</v>
          </cell>
          <cell r="EE23">
            <v>8</v>
          </cell>
          <cell r="EF23">
            <v>-15.5625</v>
          </cell>
        </row>
        <row r="24">
          <cell r="F24">
            <v>940</v>
          </cell>
          <cell r="G24">
            <v>863</v>
          </cell>
          <cell r="H24">
            <v>91.8</v>
          </cell>
          <cell r="I24">
            <v>-77</v>
          </cell>
          <cell r="N24">
            <v>329</v>
          </cell>
          <cell r="O24">
            <v>273</v>
          </cell>
          <cell r="P24">
            <v>83</v>
          </cell>
          <cell r="Q24">
            <v>-56</v>
          </cell>
          <cell r="R24">
            <v>265</v>
          </cell>
          <cell r="S24">
            <v>249</v>
          </cell>
          <cell r="T24">
            <v>94</v>
          </cell>
          <cell r="U24">
            <v>-16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5</v>
          </cell>
          <cell r="AD24">
            <v>8</v>
          </cell>
          <cell r="AE24">
            <v>160</v>
          </cell>
          <cell r="AF24">
            <v>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65</v>
          </cell>
          <cell r="AV24">
            <v>75</v>
          </cell>
          <cell r="AW24">
            <v>115.4</v>
          </cell>
          <cell r="AX24">
            <v>10</v>
          </cell>
          <cell r="BB24">
            <v>51</v>
          </cell>
          <cell r="BC24">
            <v>50</v>
          </cell>
          <cell r="BD24">
            <v>98</v>
          </cell>
          <cell r="BE24">
            <v>-1</v>
          </cell>
          <cell r="BI24">
            <v>66</v>
          </cell>
          <cell r="BJ24">
            <v>17</v>
          </cell>
          <cell r="BK24">
            <v>25.8</v>
          </cell>
          <cell r="BL24">
            <v>-49</v>
          </cell>
          <cell r="BQ24">
            <v>827</v>
          </cell>
          <cell r="BR24">
            <v>786</v>
          </cell>
          <cell r="BS24">
            <v>95</v>
          </cell>
          <cell r="BT24">
            <v>-41</v>
          </cell>
          <cell r="CR24">
            <v>105</v>
          </cell>
          <cell r="CS24">
            <v>82</v>
          </cell>
          <cell r="CT24">
            <v>78.099999999999994</v>
          </cell>
          <cell r="CU24">
            <v>-23</v>
          </cell>
          <cell r="CV24">
            <v>338</v>
          </cell>
          <cell r="CW24">
            <v>288</v>
          </cell>
          <cell r="CX24">
            <v>85.2</v>
          </cell>
          <cell r="CY24">
            <v>-50</v>
          </cell>
          <cell r="DN24">
            <v>393</v>
          </cell>
          <cell r="DO24">
            <v>331</v>
          </cell>
          <cell r="DP24">
            <v>84.2</v>
          </cell>
          <cell r="DQ24">
            <v>-62</v>
          </cell>
          <cell r="DR24">
            <v>325</v>
          </cell>
          <cell r="DS24">
            <v>280</v>
          </cell>
          <cell r="DT24">
            <v>86.2</v>
          </cell>
          <cell r="DU24">
            <v>-45</v>
          </cell>
          <cell r="DV24">
            <v>13</v>
          </cell>
          <cell r="DW24">
            <v>26</v>
          </cell>
          <cell r="DX24">
            <v>200</v>
          </cell>
          <cell r="DY24">
            <v>13</v>
          </cell>
          <cell r="DZ24">
            <v>5617.08</v>
          </cell>
          <cell r="EA24">
            <v>6449</v>
          </cell>
          <cell r="EB24">
            <v>114.8</v>
          </cell>
          <cell r="EC24">
            <v>831.92000000000007</v>
          </cell>
          <cell r="ED24">
            <v>30.23076923076923</v>
          </cell>
          <cell r="EE24">
            <v>13</v>
          </cell>
          <cell r="EF24">
            <v>-17.23076923076923</v>
          </cell>
        </row>
        <row r="25">
          <cell r="F25">
            <v>951</v>
          </cell>
          <cell r="G25">
            <v>978</v>
          </cell>
          <cell r="H25">
            <v>102.8</v>
          </cell>
          <cell r="I25">
            <v>27</v>
          </cell>
          <cell r="N25">
            <v>257</v>
          </cell>
          <cell r="O25">
            <v>176</v>
          </cell>
          <cell r="P25">
            <v>68.5</v>
          </cell>
          <cell r="Q25">
            <v>-81</v>
          </cell>
          <cell r="R25">
            <v>216</v>
          </cell>
          <cell r="S25">
            <v>171</v>
          </cell>
          <cell r="T25">
            <v>79.2</v>
          </cell>
          <cell r="U25">
            <v>-45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5</v>
          </cell>
          <cell r="AD25">
            <v>2</v>
          </cell>
          <cell r="AE25">
            <v>40</v>
          </cell>
          <cell r="AF25">
            <v>-3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22</v>
          </cell>
          <cell r="AV25">
            <v>39</v>
          </cell>
          <cell r="AW25">
            <v>177.3</v>
          </cell>
          <cell r="AX25">
            <v>17</v>
          </cell>
          <cell r="BB25">
            <v>17</v>
          </cell>
          <cell r="BC25">
            <v>37</v>
          </cell>
          <cell r="BD25">
            <v>217.6</v>
          </cell>
          <cell r="BE25">
            <v>20</v>
          </cell>
          <cell r="BI25">
            <v>13</v>
          </cell>
          <cell r="BJ25">
            <v>31</v>
          </cell>
          <cell r="BK25">
            <v>238.5</v>
          </cell>
          <cell r="BL25">
            <v>18</v>
          </cell>
          <cell r="BQ25">
            <v>843</v>
          </cell>
          <cell r="BR25">
            <v>864</v>
          </cell>
          <cell r="BS25">
            <v>102.5</v>
          </cell>
          <cell r="BT25">
            <v>21</v>
          </cell>
          <cell r="CR25">
            <v>59</v>
          </cell>
          <cell r="CS25">
            <v>50</v>
          </cell>
          <cell r="CT25">
            <v>84.7</v>
          </cell>
          <cell r="CU25">
            <v>-9</v>
          </cell>
          <cell r="CV25">
            <v>239</v>
          </cell>
          <cell r="CW25">
            <v>197</v>
          </cell>
          <cell r="CX25">
            <v>82.4</v>
          </cell>
          <cell r="CY25">
            <v>-42</v>
          </cell>
          <cell r="DN25">
            <v>458</v>
          </cell>
          <cell r="DO25">
            <v>534</v>
          </cell>
          <cell r="DP25">
            <v>116.6</v>
          </cell>
          <cell r="DQ25">
            <v>76</v>
          </cell>
          <cell r="DR25">
            <v>386</v>
          </cell>
          <cell r="DS25">
            <v>415</v>
          </cell>
          <cell r="DT25">
            <v>107.5</v>
          </cell>
          <cell r="DU25">
            <v>29</v>
          </cell>
          <cell r="DV25">
            <v>10</v>
          </cell>
          <cell r="DW25">
            <v>24</v>
          </cell>
          <cell r="DX25">
            <v>240</v>
          </cell>
          <cell r="DY25">
            <v>14</v>
          </cell>
          <cell r="DZ25">
            <v>5850</v>
          </cell>
          <cell r="EA25">
            <v>6573</v>
          </cell>
          <cell r="EB25">
            <v>112.4</v>
          </cell>
          <cell r="EC25">
            <v>723</v>
          </cell>
          <cell r="ED25">
            <v>45.8</v>
          </cell>
          <cell r="EE25">
            <v>22</v>
          </cell>
          <cell r="EF25">
            <v>-23.799999999999997</v>
          </cell>
        </row>
        <row r="26">
          <cell r="F26">
            <v>782</v>
          </cell>
          <cell r="G26">
            <v>809</v>
          </cell>
          <cell r="H26">
            <v>103.5</v>
          </cell>
          <cell r="I26">
            <v>27</v>
          </cell>
          <cell r="N26">
            <v>273</v>
          </cell>
          <cell r="O26">
            <v>242</v>
          </cell>
          <cell r="P26">
            <v>88.6</v>
          </cell>
          <cell r="Q26">
            <v>-31</v>
          </cell>
          <cell r="R26">
            <v>226</v>
          </cell>
          <cell r="S26">
            <v>212</v>
          </cell>
          <cell r="T26">
            <v>93.8</v>
          </cell>
          <cell r="U26">
            <v>-14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8</v>
          </cell>
          <cell r="AD26">
            <v>9</v>
          </cell>
          <cell r="AE26">
            <v>112.5</v>
          </cell>
          <cell r="AF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87</v>
          </cell>
          <cell r="AV26">
            <v>51</v>
          </cell>
          <cell r="AW26">
            <v>58.6</v>
          </cell>
          <cell r="AX26">
            <v>-36</v>
          </cell>
          <cell r="BB26">
            <v>86</v>
          </cell>
          <cell r="BC26">
            <v>50</v>
          </cell>
          <cell r="BD26">
            <v>58.1</v>
          </cell>
          <cell r="BE26">
            <v>-36</v>
          </cell>
          <cell r="BI26">
            <v>95</v>
          </cell>
          <cell r="BJ26">
            <v>102</v>
          </cell>
          <cell r="BK26">
            <v>107.4</v>
          </cell>
          <cell r="BL26">
            <v>7</v>
          </cell>
          <cell r="BQ26">
            <v>731</v>
          </cell>
          <cell r="BR26">
            <v>739</v>
          </cell>
          <cell r="BS26">
            <v>101.1</v>
          </cell>
          <cell r="BT26">
            <v>8</v>
          </cell>
          <cell r="CR26">
            <v>81</v>
          </cell>
          <cell r="CS26">
            <v>69</v>
          </cell>
          <cell r="CT26">
            <v>85.2</v>
          </cell>
          <cell r="CU26">
            <v>-12</v>
          </cell>
          <cell r="CV26">
            <v>340</v>
          </cell>
          <cell r="CW26">
            <v>309</v>
          </cell>
          <cell r="CX26">
            <v>90.9</v>
          </cell>
          <cell r="CY26">
            <v>-31</v>
          </cell>
          <cell r="DN26">
            <v>332</v>
          </cell>
          <cell r="DO26">
            <v>368</v>
          </cell>
          <cell r="DP26">
            <v>110.8</v>
          </cell>
          <cell r="DQ26">
            <v>36</v>
          </cell>
          <cell r="DR26">
            <v>294</v>
          </cell>
          <cell r="DS26">
            <v>322</v>
          </cell>
          <cell r="DT26">
            <v>109.5</v>
          </cell>
          <cell r="DU26">
            <v>28</v>
          </cell>
          <cell r="DV26">
            <v>56</v>
          </cell>
          <cell r="DW26">
            <v>61</v>
          </cell>
          <cell r="DX26">
            <v>108.9</v>
          </cell>
          <cell r="DY26">
            <v>5</v>
          </cell>
          <cell r="DZ26">
            <v>5151.79</v>
          </cell>
          <cell r="EA26">
            <v>6976</v>
          </cell>
          <cell r="EB26">
            <v>135.4</v>
          </cell>
          <cell r="EC26">
            <v>1824.21</v>
          </cell>
          <cell r="ED26">
            <v>5.9285714285714288</v>
          </cell>
          <cell r="EE26">
            <v>6</v>
          </cell>
          <cell r="EF26">
            <v>7.1428571428571175E-2</v>
          </cell>
        </row>
        <row r="27">
          <cell r="F27">
            <v>1448</v>
          </cell>
          <cell r="G27">
            <v>1095</v>
          </cell>
          <cell r="H27">
            <v>75.599999999999994</v>
          </cell>
          <cell r="I27">
            <v>-353</v>
          </cell>
          <cell r="N27">
            <v>453</v>
          </cell>
          <cell r="O27">
            <v>316</v>
          </cell>
          <cell r="P27">
            <v>69.8</v>
          </cell>
          <cell r="Q27">
            <v>-137</v>
          </cell>
          <cell r="R27">
            <v>377</v>
          </cell>
          <cell r="S27">
            <v>272</v>
          </cell>
          <cell r="T27">
            <v>72.099999999999994</v>
          </cell>
          <cell r="U27">
            <v>-105</v>
          </cell>
          <cell r="Y27">
            <v>0</v>
          </cell>
          <cell r="Z27">
            <v>1</v>
          </cell>
          <cell r="AA27">
            <v>0</v>
          </cell>
          <cell r="AB27">
            <v>1</v>
          </cell>
          <cell r="AC27">
            <v>8</v>
          </cell>
          <cell r="AD27">
            <v>5</v>
          </cell>
          <cell r="AE27">
            <v>62.5</v>
          </cell>
          <cell r="AF27">
            <v>-3</v>
          </cell>
          <cell r="AQ27">
            <v>10</v>
          </cell>
          <cell r="AR27">
            <v>0</v>
          </cell>
          <cell r="AS27">
            <v>0</v>
          </cell>
          <cell r="AT27">
            <v>-10</v>
          </cell>
          <cell r="AU27">
            <v>117</v>
          </cell>
          <cell r="AV27">
            <v>99</v>
          </cell>
          <cell r="AW27">
            <v>84.6</v>
          </cell>
          <cell r="AX27">
            <v>-18</v>
          </cell>
          <cell r="BB27">
            <v>108</v>
          </cell>
          <cell r="BC27">
            <v>89</v>
          </cell>
          <cell r="BD27">
            <v>82.4</v>
          </cell>
          <cell r="BE27">
            <v>-19</v>
          </cell>
          <cell r="BI27">
            <v>69</v>
          </cell>
          <cell r="BJ27">
            <v>105</v>
          </cell>
          <cell r="BK27">
            <v>152.19999999999999</v>
          </cell>
          <cell r="BL27">
            <v>36</v>
          </cell>
          <cell r="BQ27">
            <v>1330</v>
          </cell>
          <cell r="BR27">
            <v>1031</v>
          </cell>
          <cell r="BS27">
            <v>77.5</v>
          </cell>
          <cell r="BT27">
            <v>-299</v>
          </cell>
          <cell r="CR27">
            <v>231</v>
          </cell>
          <cell r="CS27">
            <v>186</v>
          </cell>
          <cell r="CT27">
            <v>80.5</v>
          </cell>
          <cell r="CU27">
            <v>-45</v>
          </cell>
          <cell r="CV27">
            <v>578</v>
          </cell>
          <cell r="CW27">
            <v>533</v>
          </cell>
          <cell r="CX27">
            <v>92.2</v>
          </cell>
          <cell r="CY27">
            <v>-45</v>
          </cell>
          <cell r="DN27">
            <v>599</v>
          </cell>
          <cell r="DO27">
            <v>337</v>
          </cell>
          <cell r="DP27">
            <v>56.3</v>
          </cell>
          <cell r="DQ27">
            <v>-262</v>
          </cell>
          <cell r="DR27">
            <v>533</v>
          </cell>
          <cell r="DS27">
            <v>290</v>
          </cell>
          <cell r="DT27">
            <v>54.4</v>
          </cell>
          <cell r="DU27">
            <v>-243</v>
          </cell>
          <cell r="DV27">
            <v>74</v>
          </cell>
          <cell r="DW27">
            <v>115</v>
          </cell>
          <cell r="DX27">
            <v>155.4</v>
          </cell>
          <cell r="DY27">
            <v>41</v>
          </cell>
          <cell r="DZ27">
            <v>6636.19</v>
          </cell>
          <cell r="EA27">
            <v>7257</v>
          </cell>
          <cell r="EB27">
            <v>109.4</v>
          </cell>
          <cell r="EC27">
            <v>620.8100000000004</v>
          </cell>
          <cell r="ED27">
            <v>8.0945945945945947</v>
          </cell>
          <cell r="EE27">
            <v>3</v>
          </cell>
          <cell r="EF27">
            <v>-5.0945945945945947</v>
          </cell>
        </row>
        <row r="28">
          <cell r="F28">
            <v>7909</v>
          </cell>
          <cell r="G28">
            <v>7480</v>
          </cell>
          <cell r="H28">
            <v>94.6</v>
          </cell>
          <cell r="I28">
            <v>-429</v>
          </cell>
          <cell r="N28">
            <v>3363</v>
          </cell>
          <cell r="O28">
            <v>2026</v>
          </cell>
          <cell r="P28">
            <v>60.2</v>
          </cell>
          <cell r="Q28">
            <v>-1337</v>
          </cell>
          <cell r="R28">
            <v>1826</v>
          </cell>
          <cell r="S28">
            <v>1600</v>
          </cell>
          <cell r="T28">
            <v>87.6</v>
          </cell>
          <cell r="U28">
            <v>-226</v>
          </cell>
          <cell r="Y28">
            <v>2</v>
          </cell>
          <cell r="Z28">
            <v>0</v>
          </cell>
          <cell r="AA28">
            <v>0</v>
          </cell>
          <cell r="AB28">
            <v>-2</v>
          </cell>
          <cell r="AC28">
            <v>40</v>
          </cell>
          <cell r="AD28">
            <v>12</v>
          </cell>
          <cell r="AE28">
            <v>30</v>
          </cell>
          <cell r="AF28">
            <v>-28</v>
          </cell>
          <cell r="AQ28">
            <v>18</v>
          </cell>
          <cell r="AR28">
            <v>2</v>
          </cell>
          <cell r="AS28">
            <v>11.1</v>
          </cell>
          <cell r="AT28">
            <v>-16</v>
          </cell>
          <cell r="AU28">
            <v>243</v>
          </cell>
          <cell r="AV28">
            <v>348</v>
          </cell>
          <cell r="AW28">
            <v>143.19999999999999</v>
          </cell>
          <cell r="AX28">
            <v>105</v>
          </cell>
          <cell r="BB28">
            <v>112</v>
          </cell>
          <cell r="BC28">
            <v>185</v>
          </cell>
          <cell r="BD28">
            <v>165.2</v>
          </cell>
          <cell r="BE28">
            <v>73</v>
          </cell>
          <cell r="BI28">
            <v>220</v>
          </cell>
          <cell r="BJ28">
            <v>104</v>
          </cell>
          <cell r="BK28">
            <v>47.3</v>
          </cell>
          <cell r="BL28">
            <v>-116</v>
          </cell>
          <cell r="BQ28">
            <v>7086</v>
          </cell>
          <cell r="BR28">
            <v>6812</v>
          </cell>
          <cell r="BS28">
            <v>96.1</v>
          </cell>
          <cell r="BT28">
            <v>-274</v>
          </cell>
          <cell r="CR28">
            <v>1178</v>
          </cell>
          <cell r="CS28">
            <v>881</v>
          </cell>
          <cell r="CT28">
            <v>74.8</v>
          </cell>
          <cell r="CU28">
            <v>-297</v>
          </cell>
          <cell r="CV28">
            <v>4825</v>
          </cell>
          <cell r="CW28">
            <v>3350</v>
          </cell>
          <cell r="CX28">
            <v>69.400000000000006</v>
          </cell>
          <cell r="CY28">
            <v>-1475</v>
          </cell>
          <cell r="DN28">
            <v>3460</v>
          </cell>
          <cell r="DO28">
            <v>2414</v>
          </cell>
          <cell r="DP28">
            <v>69.8</v>
          </cell>
          <cell r="DQ28">
            <v>-1046</v>
          </cell>
          <cell r="DR28">
            <v>2863</v>
          </cell>
          <cell r="DS28">
            <v>1922</v>
          </cell>
          <cell r="DT28">
            <v>67.099999999999994</v>
          </cell>
          <cell r="DU28">
            <v>-941</v>
          </cell>
          <cell r="DV28">
            <v>516</v>
          </cell>
          <cell r="DW28">
            <v>634</v>
          </cell>
          <cell r="DX28">
            <v>122.9</v>
          </cell>
          <cell r="DY28">
            <v>118</v>
          </cell>
          <cell r="DZ28">
            <v>6902.15</v>
          </cell>
          <cell r="EA28">
            <v>8158</v>
          </cell>
          <cell r="EB28">
            <v>118.2</v>
          </cell>
          <cell r="EC28">
            <v>1255.8500000000004</v>
          </cell>
          <cell r="ED28">
            <v>6.7054263565891477</v>
          </cell>
          <cell r="EE28">
            <v>4</v>
          </cell>
          <cell r="EF28">
            <v>-2.7054263565891477</v>
          </cell>
        </row>
        <row r="29">
          <cell r="F29">
            <v>2631</v>
          </cell>
          <cell r="G29">
            <v>2494</v>
          </cell>
          <cell r="H29">
            <v>94.8</v>
          </cell>
          <cell r="I29">
            <v>-137</v>
          </cell>
          <cell r="N29">
            <v>1238</v>
          </cell>
          <cell r="O29">
            <v>857</v>
          </cell>
          <cell r="P29">
            <v>69.2</v>
          </cell>
          <cell r="Q29">
            <v>-381</v>
          </cell>
          <cell r="R29">
            <v>714</v>
          </cell>
          <cell r="S29">
            <v>678</v>
          </cell>
          <cell r="T29">
            <v>95</v>
          </cell>
          <cell r="U29">
            <v>-36</v>
          </cell>
          <cell r="Y29">
            <v>2</v>
          </cell>
          <cell r="Z29">
            <v>0</v>
          </cell>
          <cell r="AA29">
            <v>0</v>
          </cell>
          <cell r="AB29">
            <v>-2</v>
          </cell>
          <cell r="AC29">
            <v>45</v>
          </cell>
          <cell r="AD29">
            <v>33</v>
          </cell>
          <cell r="AE29">
            <v>73.3</v>
          </cell>
          <cell r="AF29">
            <v>-12</v>
          </cell>
          <cell r="AQ29">
            <v>0</v>
          </cell>
          <cell r="AR29">
            <v>1</v>
          </cell>
          <cell r="AS29">
            <v>0</v>
          </cell>
          <cell r="AT29">
            <v>1</v>
          </cell>
          <cell r="AU29">
            <v>241</v>
          </cell>
          <cell r="AV29">
            <v>253</v>
          </cell>
          <cell r="AW29">
            <v>105</v>
          </cell>
          <cell r="AX29">
            <v>12</v>
          </cell>
          <cell r="BB29">
            <v>100</v>
          </cell>
          <cell r="BC29">
            <v>162</v>
          </cell>
          <cell r="BD29">
            <v>162</v>
          </cell>
          <cell r="BE29">
            <v>62</v>
          </cell>
          <cell r="BI29">
            <v>164</v>
          </cell>
          <cell r="BJ29">
            <v>189</v>
          </cell>
          <cell r="BK29">
            <v>115.2</v>
          </cell>
          <cell r="BL29">
            <v>25</v>
          </cell>
          <cell r="BQ29">
            <v>2407</v>
          </cell>
          <cell r="BR29">
            <v>2364</v>
          </cell>
          <cell r="BS29">
            <v>98.2</v>
          </cell>
          <cell r="BT29">
            <v>-43</v>
          </cell>
          <cell r="CR29">
            <v>352</v>
          </cell>
          <cell r="CS29">
            <v>255</v>
          </cell>
          <cell r="CT29">
            <v>72.400000000000006</v>
          </cell>
          <cell r="CU29">
            <v>-97</v>
          </cell>
          <cell r="CV29">
            <v>1439</v>
          </cell>
          <cell r="CW29">
            <v>1098</v>
          </cell>
          <cell r="CX29">
            <v>76.3</v>
          </cell>
          <cell r="CY29">
            <v>-341</v>
          </cell>
          <cell r="DN29">
            <v>1075</v>
          </cell>
          <cell r="DO29">
            <v>768</v>
          </cell>
          <cell r="DP29">
            <v>71.400000000000006</v>
          </cell>
          <cell r="DQ29">
            <v>-307</v>
          </cell>
          <cell r="DR29">
            <v>995</v>
          </cell>
          <cell r="DS29">
            <v>668</v>
          </cell>
          <cell r="DT29">
            <v>67.099999999999994</v>
          </cell>
          <cell r="DU29">
            <v>-327</v>
          </cell>
          <cell r="DV29">
            <v>65</v>
          </cell>
          <cell r="DW29">
            <v>127</v>
          </cell>
          <cell r="DX29">
            <v>195.4</v>
          </cell>
          <cell r="DY29">
            <v>62</v>
          </cell>
          <cell r="DZ29">
            <v>6700.25</v>
          </cell>
          <cell r="EA29">
            <v>8697</v>
          </cell>
          <cell r="EB29">
            <v>129.80000000000001</v>
          </cell>
          <cell r="EC29">
            <v>1996.75</v>
          </cell>
          <cell r="ED29">
            <v>16.53846153846154</v>
          </cell>
          <cell r="EE29">
            <v>6</v>
          </cell>
          <cell r="EF29">
            <v>-10.53846153846154</v>
          </cell>
        </row>
        <row r="30">
          <cell r="F30">
            <v>2730</v>
          </cell>
          <cell r="G30">
            <v>2329</v>
          </cell>
          <cell r="H30">
            <v>85.3</v>
          </cell>
          <cell r="I30">
            <v>-401</v>
          </cell>
          <cell r="N30">
            <v>1335</v>
          </cell>
          <cell r="O30">
            <v>1020</v>
          </cell>
          <cell r="P30">
            <v>76.400000000000006</v>
          </cell>
          <cell r="Q30">
            <v>-315</v>
          </cell>
          <cell r="R30">
            <v>730</v>
          </cell>
          <cell r="S30">
            <v>655</v>
          </cell>
          <cell r="T30">
            <v>89.7</v>
          </cell>
          <cell r="U30">
            <v>-75</v>
          </cell>
          <cell r="Y30">
            <v>3</v>
          </cell>
          <cell r="Z30">
            <v>0</v>
          </cell>
          <cell r="AA30">
            <v>0</v>
          </cell>
          <cell r="AB30">
            <v>-3</v>
          </cell>
          <cell r="AC30">
            <v>46</v>
          </cell>
          <cell r="AD30">
            <v>15</v>
          </cell>
          <cell r="AE30">
            <v>32.6</v>
          </cell>
          <cell r="AF30">
            <v>-31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154</v>
          </cell>
          <cell r="AV30">
            <v>171</v>
          </cell>
          <cell r="AW30">
            <v>111</v>
          </cell>
          <cell r="AX30">
            <v>17</v>
          </cell>
          <cell r="BB30">
            <v>81</v>
          </cell>
          <cell r="BC30">
            <v>109</v>
          </cell>
          <cell r="BD30">
            <v>134.6</v>
          </cell>
          <cell r="BE30">
            <v>28</v>
          </cell>
          <cell r="BI30">
            <v>168</v>
          </cell>
          <cell r="BJ30">
            <v>92</v>
          </cell>
          <cell r="BK30">
            <v>54.8</v>
          </cell>
          <cell r="BL30">
            <v>-76</v>
          </cell>
          <cell r="BQ30">
            <v>2516</v>
          </cell>
          <cell r="BR30">
            <v>2134</v>
          </cell>
          <cell r="BS30">
            <v>84.8</v>
          </cell>
          <cell r="BT30">
            <v>-382</v>
          </cell>
          <cell r="CR30">
            <v>393</v>
          </cell>
          <cell r="CS30">
            <v>307</v>
          </cell>
          <cell r="CT30">
            <v>78.099999999999994</v>
          </cell>
          <cell r="CU30">
            <v>-86</v>
          </cell>
          <cell r="CV30">
            <v>1851</v>
          </cell>
          <cell r="CW30">
            <v>1413</v>
          </cell>
          <cell r="CX30">
            <v>76.3</v>
          </cell>
          <cell r="CY30">
            <v>-438</v>
          </cell>
          <cell r="DN30">
            <v>1137</v>
          </cell>
          <cell r="DO30">
            <v>695</v>
          </cell>
          <cell r="DP30">
            <v>61.1</v>
          </cell>
          <cell r="DQ30">
            <v>-442</v>
          </cell>
          <cell r="DR30">
            <v>984</v>
          </cell>
          <cell r="DS30">
            <v>599</v>
          </cell>
          <cell r="DT30">
            <v>60.9</v>
          </cell>
          <cell r="DU30">
            <v>-385</v>
          </cell>
          <cell r="DV30">
            <v>205</v>
          </cell>
          <cell r="DW30">
            <v>193</v>
          </cell>
          <cell r="DX30">
            <v>94.1</v>
          </cell>
          <cell r="DY30">
            <v>-12</v>
          </cell>
          <cell r="DZ30">
            <v>6078.83</v>
          </cell>
          <cell r="EA30">
            <v>8122</v>
          </cell>
          <cell r="EB30">
            <v>133.6</v>
          </cell>
          <cell r="EC30">
            <v>2043.17</v>
          </cell>
          <cell r="ED30">
            <v>5.5463414634146337</v>
          </cell>
          <cell r="EE30">
            <v>4</v>
          </cell>
          <cell r="EF30">
            <v>-1.5463414634146337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1" zoomScale="75" zoomScaleNormal="75" zoomScaleSheetLayoutView="75" workbookViewId="0">
      <selection activeCell="I20" sqref="I20"/>
    </sheetView>
  </sheetViews>
  <sheetFormatPr defaultRowHeight="12.75" x14ac:dyDescent="0.2"/>
  <cols>
    <col min="1" max="1" width="1.28515625" style="258" hidden="1" customWidth="1"/>
    <col min="2" max="2" width="37.140625" style="258" customWidth="1"/>
    <col min="3" max="3" width="15" style="258" customWidth="1"/>
    <col min="4" max="4" width="14.42578125" style="258" customWidth="1"/>
    <col min="5" max="5" width="12.28515625" style="258" customWidth="1"/>
    <col min="6" max="6" width="11.42578125" style="258" customWidth="1"/>
    <col min="7" max="7" width="13.85546875" style="258" customWidth="1"/>
    <col min="8" max="8" width="10.85546875" style="258" customWidth="1"/>
    <col min="9" max="256" width="9.140625" style="258"/>
    <col min="257" max="257" width="0" style="258" hidden="1" customWidth="1"/>
    <col min="258" max="258" width="37.140625" style="258" customWidth="1"/>
    <col min="259" max="259" width="16.28515625" style="258" customWidth="1"/>
    <col min="260" max="260" width="14.42578125" style="258" customWidth="1"/>
    <col min="261" max="261" width="12.28515625" style="258" customWidth="1"/>
    <col min="262" max="262" width="11.42578125" style="258" customWidth="1"/>
    <col min="263" max="263" width="13.85546875" style="258" customWidth="1"/>
    <col min="264" max="264" width="10.85546875" style="258" customWidth="1"/>
    <col min="265" max="512" width="9.140625" style="258"/>
    <col min="513" max="513" width="0" style="258" hidden="1" customWidth="1"/>
    <col min="514" max="514" width="37.140625" style="258" customWidth="1"/>
    <col min="515" max="515" width="16.28515625" style="258" customWidth="1"/>
    <col min="516" max="516" width="14.42578125" style="258" customWidth="1"/>
    <col min="517" max="517" width="12.28515625" style="258" customWidth="1"/>
    <col min="518" max="518" width="11.42578125" style="258" customWidth="1"/>
    <col min="519" max="519" width="13.85546875" style="258" customWidth="1"/>
    <col min="520" max="520" width="10.85546875" style="258" customWidth="1"/>
    <col min="521" max="768" width="9.140625" style="258"/>
    <col min="769" max="769" width="0" style="258" hidden="1" customWidth="1"/>
    <col min="770" max="770" width="37.140625" style="258" customWidth="1"/>
    <col min="771" max="771" width="16.28515625" style="258" customWidth="1"/>
    <col min="772" max="772" width="14.42578125" style="258" customWidth="1"/>
    <col min="773" max="773" width="12.28515625" style="258" customWidth="1"/>
    <col min="774" max="774" width="11.42578125" style="258" customWidth="1"/>
    <col min="775" max="775" width="13.85546875" style="258" customWidth="1"/>
    <col min="776" max="776" width="10.85546875" style="258" customWidth="1"/>
    <col min="777" max="1024" width="9.140625" style="258"/>
    <col min="1025" max="1025" width="0" style="258" hidden="1" customWidth="1"/>
    <col min="1026" max="1026" width="37.140625" style="258" customWidth="1"/>
    <col min="1027" max="1027" width="16.28515625" style="258" customWidth="1"/>
    <col min="1028" max="1028" width="14.42578125" style="258" customWidth="1"/>
    <col min="1029" max="1029" width="12.28515625" style="258" customWidth="1"/>
    <col min="1030" max="1030" width="11.42578125" style="258" customWidth="1"/>
    <col min="1031" max="1031" width="13.85546875" style="258" customWidth="1"/>
    <col min="1032" max="1032" width="10.85546875" style="258" customWidth="1"/>
    <col min="1033" max="1280" width="9.140625" style="258"/>
    <col min="1281" max="1281" width="0" style="258" hidden="1" customWidth="1"/>
    <col min="1282" max="1282" width="37.140625" style="258" customWidth="1"/>
    <col min="1283" max="1283" width="16.28515625" style="258" customWidth="1"/>
    <col min="1284" max="1284" width="14.42578125" style="258" customWidth="1"/>
    <col min="1285" max="1285" width="12.28515625" style="258" customWidth="1"/>
    <col min="1286" max="1286" width="11.42578125" style="258" customWidth="1"/>
    <col min="1287" max="1287" width="13.85546875" style="258" customWidth="1"/>
    <col min="1288" max="1288" width="10.85546875" style="258" customWidth="1"/>
    <col min="1289" max="1536" width="9.140625" style="258"/>
    <col min="1537" max="1537" width="0" style="258" hidden="1" customWidth="1"/>
    <col min="1538" max="1538" width="37.140625" style="258" customWidth="1"/>
    <col min="1539" max="1539" width="16.28515625" style="258" customWidth="1"/>
    <col min="1540" max="1540" width="14.42578125" style="258" customWidth="1"/>
    <col min="1541" max="1541" width="12.28515625" style="258" customWidth="1"/>
    <col min="1542" max="1542" width="11.42578125" style="258" customWidth="1"/>
    <col min="1543" max="1543" width="13.85546875" style="258" customWidth="1"/>
    <col min="1544" max="1544" width="10.85546875" style="258" customWidth="1"/>
    <col min="1545" max="1792" width="9.140625" style="258"/>
    <col min="1793" max="1793" width="0" style="258" hidden="1" customWidth="1"/>
    <col min="1794" max="1794" width="37.140625" style="258" customWidth="1"/>
    <col min="1795" max="1795" width="16.28515625" style="258" customWidth="1"/>
    <col min="1796" max="1796" width="14.42578125" style="258" customWidth="1"/>
    <col min="1797" max="1797" width="12.28515625" style="258" customWidth="1"/>
    <col min="1798" max="1798" width="11.42578125" style="258" customWidth="1"/>
    <col min="1799" max="1799" width="13.85546875" style="258" customWidth="1"/>
    <col min="1800" max="1800" width="10.85546875" style="258" customWidth="1"/>
    <col min="1801" max="2048" width="9.140625" style="258"/>
    <col min="2049" max="2049" width="0" style="258" hidden="1" customWidth="1"/>
    <col min="2050" max="2050" width="37.140625" style="258" customWidth="1"/>
    <col min="2051" max="2051" width="16.28515625" style="258" customWidth="1"/>
    <col min="2052" max="2052" width="14.42578125" style="258" customWidth="1"/>
    <col min="2053" max="2053" width="12.28515625" style="258" customWidth="1"/>
    <col min="2054" max="2054" width="11.42578125" style="258" customWidth="1"/>
    <col min="2055" max="2055" width="13.85546875" style="258" customWidth="1"/>
    <col min="2056" max="2056" width="10.85546875" style="258" customWidth="1"/>
    <col min="2057" max="2304" width="9.140625" style="258"/>
    <col min="2305" max="2305" width="0" style="258" hidden="1" customWidth="1"/>
    <col min="2306" max="2306" width="37.140625" style="258" customWidth="1"/>
    <col min="2307" max="2307" width="16.28515625" style="258" customWidth="1"/>
    <col min="2308" max="2308" width="14.42578125" style="258" customWidth="1"/>
    <col min="2309" max="2309" width="12.28515625" style="258" customWidth="1"/>
    <col min="2310" max="2310" width="11.42578125" style="258" customWidth="1"/>
    <col min="2311" max="2311" width="13.85546875" style="258" customWidth="1"/>
    <col min="2312" max="2312" width="10.85546875" style="258" customWidth="1"/>
    <col min="2313" max="2560" width="9.140625" style="258"/>
    <col min="2561" max="2561" width="0" style="258" hidden="1" customWidth="1"/>
    <col min="2562" max="2562" width="37.140625" style="258" customWidth="1"/>
    <col min="2563" max="2563" width="16.28515625" style="258" customWidth="1"/>
    <col min="2564" max="2564" width="14.42578125" style="258" customWidth="1"/>
    <col min="2565" max="2565" width="12.28515625" style="258" customWidth="1"/>
    <col min="2566" max="2566" width="11.42578125" style="258" customWidth="1"/>
    <col min="2567" max="2567" width="13.85546875" style="258" customWidth="1"/>
    <col min="2568" max="2568" width="10.85546875" style="258" customWidth="1"/>
    <col min="2569" max="2816" width="9.140625" style="258"/>
    <col min="2817" max="2817" width="0" style="258" hidden="1" customWidth="1"/>
    <col min="2818" max="2818" width="37.140625" style="258" customWidth="1"/>
    <col min="2819" max="2819" width="16.28515625" style="258" customWidth="1"/>
    <col min="2820" max="2820" width="14.42578125" style="258" customWidth="1"/>
    <col min="2821" max="2821" width="12.28515625" style="258" customWidth="1"/>
    <col min="2822" max="2822" width="11.42578125" style="258" customWidth="1"/>
    <col min="2823" max="2823" width="13.85546875" style="258" customWidth="1"/>
    <col min="2824" max="2824" width="10.85546875" style="258" customWidth="1"/>
    <col min="2825" max="3072" width="9.140625" style="258"/>
    <col min="3073" max="3073" width="0" style="258" hidden="1" customWidth="1"/>
    <col min="3074" max="3074" width="37.140625" style="258" customWidth="1"/>
    <col min="3075" max="3075" width="16.28515625" style="258" customWidth="1"/>
    <col min="3076" max="3076" width="14.42578125" style="258" customWidth="1"/>
    <col min="3077" max="3077" width="12.28515625" style="258" customWidth="1"/>
    <col min="3078" max="3078" width="11.42578125" style="258" customWidth="1"/>
    <col min="3079" max="3079" width="13.85546875" style="258" customWidth="1"/>
    <col min="3080" max="3080" width="10.85546875" style="258" customWidth="1"/>
    <col min="3081" max="3328" width="9.140625" style="258"/>
    <col min="3329" max="3329" width="0" style="258" hidden="1" customWidth="1"/>
    <col min="3330" max="3330" width="37.140625" style="258" customWidth="1"/>
    <col min="3331" max="3331" width="16.28515625" style="258" customWidth="1"/>
    <col min="3332" max="3332" width="14.42578125" style="258" customWidth="1"/>
    <col min="3333" max="3333" width="12.28515625" style="258" customWidth="1"/>
    <col min="3334" max="3334" width="11.42578125" style="258" customWidth="1"/>
    <col min="3335" max="3335" width="13.85546875" style="258" customWidth="1"/>
    <col min="3336" max="3336" width="10.85546875" style="258" customWidth="1"/>
    <col min="3337" max="3584" width="9.140625" style="258"/>
    <col min="3585" max="3585" width="0" style="258" hidden="1" customWidth="1"/>
    <col min="3586" max="3586" width="37.140625" style="258" customWidth="1"/>
    <col min="3587" max="3587" width="16.28515625" style="258" customWidth="1"/>
    <col min="3588" max="3588" width="14.42578125" style="258" customWidth="1"/>
    <col min="3589" max="3589" width="12.28515625" style="258" customWidth="1"/>
    <col min="3590" max="3590" width="11.42578125" style="258" customWidth="1"/>
    <col min="3591" max="3591" width="13.85546875" style="258" customWidth="1"/>
    <col min="3592" max="3592" width="10.85546875" style="258" customWidth="1"/>
    <col min="3593" max="3840" width="9.140625" style="258"/>
    <col min="3841" max="3841" width="0" style="258" hidden="1" customWidth="1"/>
    <col min="3842" max="3842" width="37.140625" style="258" customWidth="1"/>
    <col min="3843" max="3843" width="16.28515625" style="258" customWidth="1"/>
    <col min="3844" max="3844" width="14.42578125" style="258" customWidth="1"/>
    <col min="3845" max="3845" width="12.28515625" style="258" customWidth="1"/>
    <col min="3846" max="3846" width="11.42578125" style="258" customWidth="1"/>
    <col min="3847" max="3847" width="13.85546875" style="258" customWidth="1"/>
    <col min="3848" max="3848" width="10.85546875" style="258" customWidth="1"/>
    <col min="3849" max="4096" width="9.140625" style="258"/>
    <col min="4097" max="4097" width="0" style="258" hidden="1" customWidth="1"/>
    <col min="4098" max="4098" width="37.140625" style="258" customWidth="1"/>
    <col min="4099" max="4099" width="16.28515625" style="258" customWidth="1"/>
    <col min="4100" max="4100" width="14.42578125" style="258" customWidth="1"/>
    <col min="4101" max="4101" width="12.28515625" style="258" customWidth="1"/>
    <col min="4102" max="4102" width="11.42578125" style="258" customWidth="1"/>
    <col min="4103" max="4103" width="13.85546875" style="258" customWidth="1"/>
    <col min="4104" max="4104" width="10.85546875" style="258" customWidth="1"/>
    <col min="4105" max="4352" width="9.140625" style="258"/>
    <col min="4353" max="4353" width="0" style="258" hidden="1" customWidth="1"/>
    <col min="4354" max="4354" width="37.140625" style="258" customWidth="1"/>
    <col min="4355" max="4355" width="16.28515625" style="258" customWidth="1"/>
    <col min="4356" max="4356" width="14.42578125" style="258" customWidth="1"/>
    <col min="4357" max="4357" width="12.28515625" style="258" customWidth="1"/>
    <col min="4358" max="4358" width="11.42578125" style="258" customWidth="1"/>
    <col min="4359" max="4359" width="13.85546875" style="258" customWidth="1"/>
    <col min="4360" max="4360" width="10.85546875" style="258" customWidth="1"/>
    <col min="4361" max="4608" width="9.140625" style="258"/>
    <col min="4609" max="4609" width="0" style="258" hidden="1" customWidth="1"/>
    <col min="4610" max="4610" width="37.140625" style="258" customWidth="1"/>
    <col min="4611" max="4611" width="16.28515625" style="258" customWidth="1"/>
    <col min="4612" max="4612" width="14.42578125" style="258" customWidth="1"/>
    <col min="4613" max="4613" width="12.28515625" style="258" customWidth="1"/>
    <col min="4614" max="4614" width="11.42578125" style="258" customWidth="1"/>
    <col min="4615" max="4615" width="13.85546875" style="258" customWidth="1"/>
    <col min="4616" max="4616" width="10.85546875" style="258" customWidth="1"/>
    <col min="4617" max="4864" width="9.140625" style="258"/>
    <col min="4865" max="4865" width="0" style="258" hidden="1" customWidth="1"/>
    <col min="4866" max="4866" width="37.140625" style="258" customWidth="1"/>
    <col min="4867" max="4867" width="16.28515625" style="258" customWidth="1"/>
    <col min="4868" max="4868" width="14.42578125" style="258" customWidth="1"/>
    <col min="4869" max="4869" width="12.28515625" style="258" customWidth="1"/>
    <col min="4870" max="4870" width="11.42578125" style="258" customWidth="1"/>
    <col min="4871" max="4871" width="13.85546875" style="258" customWidth="1"/>
    <col min="4872" max="4872" width="10.85546875" style="258" customWidth="1"/>
    <col min="4873" max="5120" width="9.140625" style="258"/>
    <col min="5121" max="5121" width="0" style="258" hidden="1" customWidth="1"/>
    <col min="5122" max="5122" width="37.140625" style="258" customWidth="1"/>
    <col min="5123" max="5123" width="16.28515625" style="258" customWidth="1"/>
    <col min="5124" max="5124" width="14.42578125" style="258" customWidth="1"/>
    <col min="5125" max="5125" width="12.28515625" style="258" customWidth="1"/>
    <col min="5126" max="5126" width="11.42578125" style="258" customWidth="1"/>
    <col min="5127" max="5127" width="13.85546875" style="258" customWidth="1"/>
    <col min="5128" max="5128" width="10.85546875" style="258" customWidth="1"/>
    <col min="5129" max="5376" width="9.140625" style="258"/>
    <col min="5377" max="5377" width="0" style="258" hidden="1" customWidth="1"/>
    <col min="5378" max="5378" width="37.140625" style="258" customWidth="1"/>
    <col min="5379" max="5379" width="16.28515625" style="258" customWidth="1"/>
    <col min="5380" max="5380" width="14.42578125" style="258" customWidth="1"/>
    <col min="5381" max="5381" width="12.28515625" style="258" customWidth="1"/>
    <col min="5382" max="5382" width="11.42578125" style="258" customWidth="1"/>
    <col min="5383" max="5383" width="13.85546875" style="258" customWidth="1"/>
    <col min="5384" max="5384" width="10.85546875" style="258" customWidth="1"/>
    <col min="5385" max="5632" width="9.140625" style="258"/>
    <col min="5633" max="5633" width="0" style="258" hidden="1" customWidth="1"/>
    <col min="5634" max="5634" width="37.140625" style="258" customWidth="1"/>
    <col min="5635" max="5635" width="16.28515625" style="258" customWidth="1"/>
    <col min="5636" max="5636" width="14.42578125" style="258" customWidth="1"/>
    <col min="5637" max="5637" width="12.28515625" style="258" customWidth="1"/>
    <col min="5638" max="5638" width="11.42578125" style="258" customWidth="1"/>
    <col min="5639" max="5639" width="13.85546875" style="258" customWidth="1"/>
    <col min="5640" max="5640" width="10.85546875" style="258" customWidth="1"/>
    <col min="5641" max="5888" width="9.140625" style="258"/>
    <col min="5889" max="5889" width="0" style="258" hidden="1" customWidth="1"/>
    <col min="5890" max="5890" width="37.140625" style="258" customWidth="1"/>
    <col min="5891" max="5891" width="16.28515625" style="258" customWidth="1"/>
    <col min="5892" max="5892" width="14.42578125" style="258" customWidth="1"/>
    <col min="5893" max="5893" width="12.28515625" style="258" customWidth="1"/>
    <col min="5894" max="5894" width="11.42578125" style="258" customWidth="1"/>
    <col min="5895" max="5895" width="13.85546875" style="258" customWidth="1"/>
    <col min="5896" max="5896" width="10.85546875" style="258" customWidth="1"/>
    <col min="5897" max="6144" width="9.140625" style="258"/>
    <col min="6145" max="6145" width="0" style="258" hidden="1" customWidth="1"/>
    <col min="6146" max="6146" width="37.140625" style="258" customWidth="1"/>
    <col min="6147" max="6147" width="16.28515625" style="258" customWidth="1"/>
    <col min="6148" max="6148" width="14.42578125" style="258" customWidth="1"/>
    <col min="6149" max="6149" width="12.28515625" style="258" customWidth="1"/>
    <col min="6150" max="6150" width="11.42578125" style="258" customWidth="1"/>
    <col min="6151" max="6151" width="13.85546875" style="258" customWidth="1"/>
    <col min="6152" max="6152" width="10.85546875" style="258" customWidth="1"/>
    <col min="6153" max="6400" width="9.140625" style="258"/>
    <col min="6401" max="6401" width="0" style="258" hidden="1" customWidth="1"/>
    <col min="6402" max="6402" width="37.140625" style="258" customWidth="1"/>
    <col min="6403" max="6403" width="16.28515625" style="258" customWidth="1"/>
    <col min="6404" max="6404" width="14.42578125" style="258" customWidth="1"/>
    <col min="6405" max="6405" width="12.28515625" style="258" customWidth="1"/>
    <col min="6406" max="6406" width="11.42578125" style="258" customWidth="1"/>
    <col min="6407" max="6407" width="13.85546875" style="258" customWidth="1"/>
    <col min="6408" max="6408" width="10.85546875" style="258" customWidth="1"/>
    <col min="6409" max="6656" width="9.140625" style="258"/>
    <col min="6657" max="6657" width="0" style="258" hidden="1" customWidth="1"/>
    <col min="6658" max="6658" width="37.140625" style="258" customWidth="1"/>
    <col min="6659" max="6659" width="16.28515625" style="258" customWidth="1"/>
    <col min="6660" max="6660" width="14.42578125" style="258" customWidth="1"/>
    <col min="6661" max="6661" width="12.28515625" style="258" customWidth="1"/>
    <col min="6662" max="6662" width="11.42578125" style="258" customWidth="1"/>
    <col min="6663" max="6663" width="13.85546875" style="258" customWidth="1"/>
    <col min="6664" max="6664" width="10.85546875" style="258" customWidth="1"/>
    <col min="6665" max="6912" width="9.140625" style="258"/>
    <col min="6913" max="6913" width="0" style="258" hidden="1" customWidth="1"/>
    <col min="6914" max="6914" width="37.140625" style="258" customWidth="1"/>
    <col min="6915" max="6915" width="16.28515625" style="258" customWidth="1"/>
    <col min="6916" max="6916" width="14.42578125" style="258" customWidth="1"/>
    <col min="6917" max="6917" width="12.28515625" style="258" customWidth="1"/>
    <col min="6918" max="6918" width="11.42578125" style="258" customWidth="1"/>
    <col min="6919" max="6919" width="13.85546875" style="258" customWidth="1"/>
    <col min="6920" max="6920" width="10.85546875" style="258" customWidth="1"/>
    <col min="6921" max="7168" width="9.140625" style="258"/>
    <col min="7169" max="7169" width="0" style="258" hidden="1" customWidth="1"/>
    <col min="7170" max="7170" width="37.140625" style="258" customWidth="1"/>
    <col min="7171" max="7171" width="16.28515625" style="258" customWidth="1"/>
    <col min="7172" max="7172" width="14.42578125" style="258" customWidth="1"/>
    <col min="7173" max="7173" width="12.28515625" style="258" customWidth="1"/>
    <col min="7174" max="7174" width="11.42578125" style="258" customWidth="1"/>
    <col min="7175" max="7175" width="13.85546875" style="258" customWidth="1"/>
    <col min="7176" max="7176" width="10.85546875" style="258" customWidth="1"/>
    <col min="7177" max="7424" width="9.140625" style="258"/>
    <col min="7425" max="7425" width="0" style="258" hidden="1" customWidth="1"/>
    <col min="7426" max="7426" width="37.140625" style="258" customWidth="1"/>
    <col min="7427" max="7427" width="16.28515625" style="258" customWidth="1"/>
    <col min="7428" max="7428" width="14.42578125" style="258" customWidth="1"/>
    <col min="7429" max="7429" width="12.28515625" style="258" customWidth="1"/>
    <col min="7430" max="7430" width="11.42578125" style="258" customWidth="1"/>
    <col min="7431" max="7431" width="13.85546875" style="258" customWidth="1"/>
    <col min="7432" max="7432" width="10.85546875" style="258" customWidth="1"/>
    <col min="7433" max="7680" width="9.140625" style="258"/>
    <col min="7681" max="7681" width="0" style="258" hidden="1" customWidth="1"/>
    <col min="7682" max="7682" width="37.140625" style="258" customWidth="1"/>
    <col min="7683" max="7683" width="16.28515625" style="258" customWidth="1"/>
    <col min="7684" max="7684" width="14.42578125" style="258" customWidth="1"/>
    <col min="7685" max="7685" width="12.28515625" style="258" customWidth="1"/>
    <col min="7686" max="7686" width="11.42578125" style="258" customWidth="1"/>
    <col min="7687" max="7687" width="13.85546875" style="258" customWidth="1"/>
    <col min="7688" max="7688" width="10.85546875" style="258" customWidth="1"/>
    <col min="7689" max="7936" width="9.140625" style="258"/>
    <col min="7937" max="7937" width="0" style="258" hidden="1" customWidth="1"/>
    <col min="7938" max="7938" width="37.140625" style="258" customWidth="1"/>
    <col min="7939" max="7939" width="16.28515625" style="258" customWidth="1"/>
    <col min="7940" max="7940" width="14.42578125" style="258" customWidth="1"/>
    <col min="7941" max="7941" width="12.28515625" style="258" customWidth="1"/>
    <col min="7942" max="7942" width="11.42578125" style="258" customWidth="1"/>
    <col min="7943" max="7943" width="13.85546875" style="258" customWidth="1"/>
    <col min="7944" max="7944" width="10.85546875" style="258" customWidth="1"/>
    <col min="7945" max="8192" width="9.140625" style="258"/>
    <col min="8193" max="8193" width="0" style="258" hidden="1" customWidth="1"/>
    <col min="8194" max="8194" width="37.140625" style="258" customWidth="1"/>
    <col min="8195" max="8195" width="16.28515625" style="258" customWidth="1"/>
    <col min="8196" max="8196" width="14.42578125" style="258" customWidth="1"/>
    <col min="8197" max="8197" width="12.28515625" style="258" customWidth="1"/>
    <col min="8198" max="8198" width="11.42578125" style="258" customWidth="1"/>
    <col min="8199" max="8199" width="13.85546875" style="258" customWidth="1"/>
    <col min="8200" max="8200" width="10.85546875" style="258" customWidth="1"/>
    <col min="8201" max="8448" width="9.140625" style="258"/>
    <col min="8449" max="8449" width="0" style="258" hidden="1" customWidth="1"/>
    <col min="8450" max="8450" width="37.140625" style="258" customWidth="1"/>
    <col min="8451" max="8451" width="16.28515625" style="258" customWidth="1"/>
    <col min="8452" max="8452" width="14.42578125" style="258" customWidth="1"/>
    <col min="8453" max="8453" width="12.28515625" style="258" customWidth="1"/>
    <col min="8454" max="8454" width="11.42578125" style="258" customWidth="1"/>
    <col min="8455" max="8455" width="13.85546875" style="258" customWidth="1"/>
    <col min="8456" max="8456" width="10.85546875" style="258" customWidth="1"/>
    <col min="8457" max="8704" width="9.140625" style="258"/>
    <col min="8705" max="8705" width="0" style="258" hidden="1" customWidth="1"/>
    <col min="8706" max="8706" width="37.140625" style="258" customWidth="1"/>
    <col min="8707" max="8707" width="16.28515625" style="258" customWidth="1"/>
    <col min="8708" max="8708" width="14.42578125" style="258" customWidth="1"/>
    <col min="8709" max="8709" width="12.28515625" style="258" customWidth="1"/>
    <col min="8710" max="8710" width="11.42578125" style="258" customWidth="1"/>
    <col min="8711" max="8711" width="13.85546875" style="258" customWidth="1"/>
    <col min="8712" max="8712" width="10.85546875" style="258" customWidth="1"/>
    <col min="8713" max="8960" width="9.140625" style="258"/>
    <col min="8961" max="8961" width="0" style="258" hidden="1" customWidth="1"/>
    <col min="8962" max="8962" width="37.140625" style="258" customWidth="1"/>
    <col min="8963" max="8963" width="16.28515625" style="258" customWidth="1"/>
    <col min="8964" max="8964" width="14.42578125" style="258" customWidth="1"/>
    <col min="8965" max="8965" width="12.28515625" style="258" customWidth="1"/>
    <col min="8966" max="8966" width="11.42578125" style="258" customWidth="1"/>
    <col min="8967" max="8967" width="13.85546875" style="258" customWidth="1"/>
    <col min="8968" max="8968" width="10.85546875" style="258" customWidth="1"/>
    <col min="8969" max="9216" width="9.140625" style="258"/>
    <col min="9217" max="9217" width="0" style="258" hidden="1" customWidth="1"/>
    <col min="9218" max="9218" width="37.140625" style="258" customWidth="1"/>
    <col min="9219" max="9219" width="16.28515625" style="258" customWidth="1"/>
    <col min="9220" max="9220" width="14.42578125" style="258" customWidth="1"/>
    <col min="9221" max="9221" width="12.28515625" style="258" customWidth="1"/>
    <col min="9222" max="9222" width="11.42578125" style="258" customWidth="1"/>
    <col min="9223" max="9223" width="13.85546875" style="258" customWidth="1"/>
    <col min="9224" max="9224" width="10.85546875" style="258" customWidth="1"/>
    <col min="9225" max="9472" width="9.140625" style="258"/>
    <col min="9473" max="9473" width="0" style="258" hidden="1" customWidth="1"/>
    <col min="9474" max="9474" width="37.140625" style="258" customWidth="1"/>
    <col min="9475" max="9475" width="16.28515625" style="258" customWidth="1"/>
    <col min="9476" max="9476" width="14.42578125" style="258" customWidth="1"/>
    <col min="9477" max="9477" width="12.28515625" style="258" customWidth="1"/>
    <col min="9478" max="9478" width="11.42578125" style="258" customWidth="1"/>
    <col min="9479" max="9479" width="13.85546875" style="258" customWidth="1"/>
    <col min="9480" max="9480" width="10.85546875" style="258" customWidth="1"/>
    <col min="9481" max="9728" width="9.140625" style="258"/>
    <col min="9729" max="9729" width="0" style="258" hidden="1" customWidth="1"/>
    <col min="9730" max="9730" width="37.140625" style="258" customWidth="1"/>
    <col min="9731" max="9731" width="16.28515625" style="258" customWidth="1"/>
    <col min="9732" max="9732" width="14.42578125" style="258" customWidth="1"/>
    <col min="9733" max="9733" width="12.28515625" style="258" customWidth="1"/>
    <col min="9734" max="9734" width="11.42578125" style="258" customWidth="1"/>
    <col min="9735" max="9735" width="13.85546875" style="258" customWidth="1"/>
    <col min="9736" max="9736" width="10.85546875" style="258" customWidth="1"/>
    <col min="9737" max="9984" width="9.140625" style="258"/>
    <col min="9985" max="9985" width="0" style="258" hidden="1" customWidth="1"/>
    <col min="9986" max="9986" width="37.140625" style="258" customWidth="1"/>
    <col min="9987" max="9987" width="16.28515625" style="258" customWidth="1"/>
    <col min="9988" max="9988" width="14.42578125" style="258" customWidth="1"/>
    <col min="9989" max="9989" width="12.28515625" style="258" customWidth="1"/>
    <col min="9990" max="9990" width="11.42578125" style="258" customWidth="1"/>
    <col min="9991" max="9991" width="13.85546875" style="258" customWidth="1"/>
    <col min="9992" max="9992" width="10.85546875" style="258" customWidth="1"/>
    <col min="9993" max="10240" width="9.140625" style="258"/>
    <col min="10241" max="10241" width="0" style="258" hidden="1" customWidth="1"/>
    <col min="10242" max="10242" width="37.140625" style="258" customWidth="1"/>
    <col min="10243" max="10243" width="16.28515625" style="258" customWidth="1"/>
    <col min="10244" max="10244" width="14.42578125" style="258" customWidth="1"/>
    <col min="10245" max="10245" width="12.28515625" style="258" customWidth="1"/>
    <col min="10246" max="10246" width="11.42578125" style="258" customWidth="1"/>
    <col min="10247" max="10247" width="13.85546875" style="258" customWidth="1"/>
    <col min="10248" max="10248" width="10.85546875" style="258" customWidth="1"/>
    <col min="10249" max="10496" width="9.140625" style="258"/>
    <col min="10497" max="10497" width="0" style="258" hidden="1" customWidth="1"/>
    <col min="10498" max="10498" width="37.140625" style="258" customWidth="1"/>
    <col min="10499" max="10499" width="16.28515625" style="258" customWidth="1"/>
    <col min="10500" max="10500" width="14.42578125" style="258" customWidth="1"/>
    <col min="10501" max="10501" width="12.28515625" style="258" customWidth="1"/>
    <col min="10502" max="10502" width="11.42578125" style="258" customWidth="1"/>
    <col min="10503" max="10503" width="13.85546875" style="258" customWidth="1"/>
    <col min="10504" max="10504" width="10.85546875" style="258" customWidth="1"/>
    <col min="10505" max="10752" width="9.140625" style="258"/>
    <col min="10753" max="10753" width="0" style="258" hidden="1" customWidth="1"/>
    <col min="10754" max="10754" width="37.140625" style="258" customWidth="1"/>
    <col min="10755" max="10755" width="16.28515625" style="258" customWidth="1"/>
    <col min="10756" max="10756" width="14.42578125" style="258" customWidth="1"/>
    <col min="10757" max="10757" width="12.28515625" style="258" customWidth="1"/>
    <col min="10758" max="10758" width="11.42578125" style="258" customWidth="1"/>
    <col min="10759" max="10759" width="13.85546875" style="258" customWidth="1"/>
    <col min="10760" max="10760" width="10.85546875" style="258" customWidth="1"/>
    <col min="10761" max="11008" width="9.140625" style="258"/>
    <col min="11009" max="11009" width="0" style="258" hidden="1" customWidth="1"/>
    <col min="11010" max="11010" width="37.140625" style="258" customWidth="1"/>
    <col min="11011" max="11011" width="16.28515625" style="258" customWidth="1"/>
    <col min="11012" max="11012" width="14.42578125" style="258" customWidth="1"/>
    <col min="11013" max="11013" width="12.28515625" style="258" customWidth="1"/>
    <col min="11014" max="11014" width="11.42578125" style="258" customWidth="1"/>
    <col min="11015" max="11015" width="13.85546875" style="258" customWidth="1"/>
    <col min="11016" max="11016" width="10.85546875" style="258" customWidth="1"/>
    <col min="11017" max="11264" width="9.140625" style="258"/>
    <col min="11265" max="11265" width="0" style="258" hidden="1" customWidth="1"/>
    <col min="11266" max="11266" width="37.140625" style="258" customWidth="1"/>
    <col min="11267" max="11267" width="16.28515625" style="258" customWidth="1"/>
    <col min="11268" max="11268" width="14.42578125" style="258" customWidth="1"/>
    <col min="11269" max="11269" width="12.28515625" style="258" customWidth="1"/>
    <col min="11270" max="11270" width="11.42578125" style="258" customWidth="1"/>
    <col min="11271" max="11271" width="13.85546875" style="258" customWidth="1"/>
    <col min="11272" max="11272" width="10.85546875" style="258" customWidth="1"/>
    <col min="11273" max="11520" width="9.140625" style="258"/>
    <col min="11521" max="11521" width="0" style="258" hidden="1" customWidth="1"/>
    <col min="11522" max="11522" width="37.140625" style="258" customWidth="1"/>
    <col min="11523" max="11523" width="16.28515625" style="258" customWidth="1"/>
    <col min="11524" max="11524" width="14.42578125" style="258" customWidth="1"/>
    <col min="11525" max="11525" width="12.28515625" style="258" customWidth="1"/>
    <col min="11526" max="11526" width="11.42578125" style="258" customWidth="1"/>
    <col min="11527" max="11527" width="13.85546875" style="258" customWidth="1"/>
    <col min="11528" max="11528" width="10.85546875" style="258" customWidth="1"/>
    <col min="11529" max="11776" width="9.140625" style="258"/>
    <col min="11777" max="11777" width="0" style="258" hidden="1" customWidth="1"/>
    <col min="11778" max="11778" width="37.140625" style="258" customWidth="1"/>
    <col min="11779" max="11779" width="16.28515625" style="258" customWidth="1"/>
    <col min="11780" max="11780" width="14.42578125" style="258" customWidth="1"/>
    <col min="11781" max="11781" width="12.28515625" style="258" customWidth="1"/>
    <col min="11782" max="11782" width="11.42578125" style="258" customWidth="1"/>
    <col min="11783" max="11783" width="13.85546875" style="258" customWidth="1"/>
    <col min="11784" max="11784" width="10.85546875" style="258" customWidth="1"/>
    <col min="11785" max="12032" width="9.140625" style="258"/>
    <col min="12033" max="12033" width="0" style="258" hidden="1" customWidth="1"/>
    <col min="12034" max="12034" width="37.140625" style="258" customWidth="1"/>
    <col min="12035" max="12035" width="16.28515625" style="258" customWidth="1"/>
    <col min="12036" max="12036" width="14.42578125" style="258" customWidth="1"/>
    <col min="12037" max="12037" width="12.28515625" style="258" customWidth="1"/>
    <col min="12038" max="12038" width="11.42578125" style="258" customWidth="1"/>
    <col min="12039" max="12039" width="13.85546875" style="258" customWidth="1"/>
    <col min="12040" max="12040" width="10.85546875" style="258" customWidth="1"/>
    <col min="12041" max="12288" width="9.140625" style="258"/>
    <col min="12289" max="12289" width="0" style="258" hidden="1" customWidth="1"/>
    <col min="12290" max="12290" width="37.140625" style="258" customWidth="1"/>
    <col min="12291" max="12291" width="16.28515625" style="258" customWidth="1"/>
    <col min="12292" max="12292" width="14.42578125" style="258" customWidth="1"/>
    <col min="12293" max="12293" width="12.28515625" style="258" customWidth="1"/>
    <col min="12294" max="12294" width="11.42578125" style="258" customWidth="1"/>
    <col min="12295" max="12295" width="13.85546875" style="258" customWidth="1"/>
    <col min="12296" max="12296" width="10.85546875" style="258" customWidth="1"/>
    <col min="12297" max="12544" width="9.140625" style="258"/>
    <col min="12545" max="12545" width="0" style="258" hidden="1" customWidth="1"/>
    <col min="12546" max="12546" width="37.140625" style="258" customWidth="1"/>
    <col min="12547" max="12547" width="16.28515625" style="258" customWidth="1"/>
    <col min="12548" max="12548" width="14.42578125" style="258" customWidth="1"/>
    <col min="12549" max="12549" width="12.28515625" style="258" customWidth="1"/>
    <col min="12550" max="12550" width="11.42578125" style="258" customWidth="1"/>
    <col min="12551" max="12551" width="13.85546875" style="258" customWidth="1"/>
    <col min="12552" max="12552" width="10.85546875" style="258" customWidth="1"/>
    <col min="12553" max="12800" width="9.140625" style="258"/>
    <col min="12801" max="12801" width="0" style="258" hidden="1" customWidth="1"/>
    <col min="12802" max="12802" width="37.140625" style="258" customWidth="1"/>
    <col min="12803" max="12803" width="16.28515625" style="258" customWidth="1"/>
    <col min="12804" max="12804" width="14.42578125" style="258" customWidth="1"/>
    <col min="12805" max="12805" width="12.28515625" style="258" customWidth="1"/>
    <col min="12806" max="12806" width="11.42578125" style="258" customWidth="1"/>
    <col min="12807" max="12807" width="13.85546875" style="258" customWidth="1"/>
    <col min="12808" max="12808" width="10.85546875" style="258" customWidth="1"/>
    <col min="12809" max="13056" width="9.140625" style="258"/>
    <col min="13057" max="13057" width="0" style="258" hidden="1" customWidth="1"/>
    <col min="13058" max="13058" width="37.140625" style="258" customWidth="1"/>
    <col min="13059" max="13059" width="16.28515625" style="258" customWidth="1"/>
    <col min="13060" max="13060" width="14.42578125" style="258" customWidth="1"/>
    <col min="13061" max="13061" width="12.28515625" style="258" customWidth="1"/>
    <col min="13062" max="13062" width="11.42578125" style="258" customWidth="1"/>
    <col min="13063" max="13063" width="13.85546875" style="258" customWidth="1"/>
    <col min="13064" max="13064" width="10.85546875" style="258" customWidth="1"/>
    <col min="13065" max="13312" width="9.140625" style="258"/>
    <col min="13313" max="13313" width="0" style="258" hidden="1" customWidth="1"/>
    <col min="13314" max="13314" width="37.140625" style="258" customWidth="1"/>
    <col min="13315" max="13315" width="16.28515625" style="258" customWidth="1"/>
    <col min="13316" max="13316" width="14.42578125" style="258" customWidth="1"/>
    <col min="13317" max="13317" width="12.28515625" style="258" customWidth="1"/>
    <col min="13318" max="13318" width="11.42578125" style="258" customWidth="1"/>
    <col min="13319" max="13319" width="13.85546875" style="258" customWidth="1"/>
    <col min="13320" max="13320" width="10.85546875" style="258" customWidth="1"/>
    <col min="13321" max="13568" width="9.140625" style="258"/>
    <col min="13569" max="13569" width="0" style="258" hidden="1" customWidth="1"/>
    <col min="13570" max="13570" width="37.140625" style="258" customWidth="1"/>
    <col min="13571" max="13571" width="16.28515625" style="258" customWidth="1"/>
    <col min="13572" max="13572" width="14.42578125" style="258" customWidth="1"/>
    <col min="13573" max="13573" width="12.28515625" style="258" customWidth="1"/>
    <col min="13574" max="13574" width="11.42578125" style="258" customWidth="1"/>
    <col min="13575" max="13575" width="13.85546875" style="258" customWidth="1"/>
    <col min="13576" max="13576" width="10.85546875" style="258" customWidth="1"/>
    <col min="13577" max="13824" width="9.140625" style="258"/>
    <col min="13825" max="13825" width="0" style="258" hidden="1" customWidth="1"/>
    <col min="13826" max="13826" width="37.140625" style="258" customWidth="1"/>
    <col min="13827" max="13827" width="16.28515625" style="258" customWidth="1"/>
    <col min="13828" max="13828" width="14.42578125" style="258" customWidth="1"/>
    <col min="13829" max="13829" width="12.28515625" style="258" customWidth="1"/>
    <col min="13830" max="13830" width="11.42578125" style="258" customWidth="1"/>
    <col min="13831" max="13831" width="13.85546875" style="258" customWidth="1"/>
    <col min="13832" max="13832" width="10.85546875" style="258" customWidth="1"/>
    <col min="13833" max="14080" width="9.140625" style="258"/>
    <col min="14081" max="14081" width="0" style="258" hidden="1" customWidth="1"/>
    <col min="14082" max="14082" width="37.140625" style="258" customWidth="1"/>
    <col min="14083" max="14083" width="16.28515625" style="258" customWidth="1"/>
    <col min="14084" max="14084" width="14.42578125" style="258" customWidth="1"/>
    <col min="14085" max="14085" width="12.28515625" style="258" customWidth="1"/>
    <col min="14086" max="14086" width="11.42578125" style="258" customWidth="1"/>
    <col min="14087" max="14087" width="13.85546875" style="258" customWidth="1"/>
    <col min="14088" max="14088" width="10.85546875" style="258" customWidth="1"/>
    <col min="14089" max="14336" width="9.140625" style="258"/>
    <col min="14337" max="14337" width="0" style="258" hidden="1" customWidth="1"/>
    <col min="14338" max="14338" width="37.140625" style="258" customWidth="1"/>
    <col min="14339" max="14339" width="16.28515625" style="258" customWidth="1"/>
    <col min="14340" max="14340" width="14.42578125" style="258" customWidth="1"/>
    <col min="14341" max="14341" width="12.28515625" style="258" customWidth="1"/>
    <col min="14342" max="14342" width="11.42578125" style="258" customWidth="1"/>
    <col min="14343" max="14343" width="13.85546875" style="258" customWidth="1"/>
    <col min="14344" max="14344" width="10.85546875" style="258" customWidth="1"/>
    <col min="14345" max="14592" width="9.140625" style="258"/>
    <col min="14593" max="14593" width="0" style="258" hidden="1" customWidth="1"/>
    <col min="14594" max="14594" width="37.140625" style="258" customWidth="1"/>
    <col min="14595" max="14595" width="16.28515625" style="258" customWidth="1"/>
    <col min="14596" max="14596" width="14.42578125" style="258" customWidth="1"/>
    <col min="14597" max="14597" width="12.28515625" style="258" customWidth="1"/>
    <col min="14598" max="14598" width="11.42578125" style="258" customWidth="1"/>
    <col min="14599" max="14599" width="13.85546875" style="258" customWidth="1"/>
    <col min="14600" max="14600" width="10.85546875" style="258" customWidth="1"/>
    <col min="14601" max="14848" width="9.140625" style="258"/>
    <col min="14849" max="14849" width="0" style="258" hidden="1" customWidth="1"/>
    <col min="14850" max="14850" width="37.140625" style="258" customWidth="1"/>
    <col min="14851" max="14851" width="16.28515625" style="258" customWidth="1"/>
    <col min="14852" max="14852" width="14.42578125" style="258" customWidth="1"/>
    <col min="14853" max="14853" width="12.28515625" style="258" customWidth="1"/>
    <col min="14854" max="14854" width="11.42578125" style="258" customWidth="1"/>
    <col min="14855" max="14855" width="13.85546875" style="258" customWidth="1"/>
    <col min="14856" max="14856" width="10.85546875" style="258" customWidth="1"/>
    <col min="14857" max="15104" width="9.140625" style="258"/>
    <col min="15105" max="15105" width="0" style="258" hidden="1" customWidth="1"/>
    <col min="15106" max="15106" width="37.140625" style="258" customWidth="1"/>
    <col min="15107" max="15107" width="16.28515625" style="258" customWidth="1"/>
    <col min="15108" max="15108" width="14.42578125" style="258" customWidth="1"/>
    <col min="15109" max="15109" width="12.28515625" style="258" customWidth="1"/>
    <col min="15110" max="15110" width="11.42578125" style="258" customWidth="1"/>
    <col min="15111" max="15111" width="13.85546875" style="258" customWidth="1"/>
    <col min="15112" max="15112" width="10.85546875" style="258" customWidth="1"/>
    <col min="15113" max="15360" width="9.140625" style="258"/>
    <col min="15361" max="15361" width="0" style="258" hidden="1" customWidth="1"/>
    <col min="15362" max="15362" width="37.140625" style="258" customWidth="1"/>
    <col min="15363" max="15363" width="16.28515625" style="258" customWidth="1"/>
    <col min="15364" max="15364" width="14.42578125" style="258" customWidth="1"/>
    <col min="15365" max="15365" width="12.28515625" style="258" customWidth="1"/>
    <col min="15366" max="15366" width="11.42578125" style="258" customWidth="1"/>
    <col min="15367" max="15367" width="13.85546875" style="258" customWidth="1"/>
    <col min="15368" max="15368" width="10.85546875" style="258" customWidth="1"/>
    <col min="15369" max="15616" width="9.140625" style="258"/>
    <col min="15617" max="15617" width="0" style="258" hidden="1" customWidth="1"/>
    <col min="15618" max="15618" width="37.140625" style="258" customWidth="1"/>
    <col min="15619" max="15619" width="16.28515625" style="258" customWidth="1"/>
    <col min="15620" max="15620" width="14.42578125" style="258" customWidth="1"/>
    <col min="15621" max="15621" width="12.28515625" style="258" customWidth="1"/>
    <col min="15622" max="15622" width="11.42578125" style="258" customWidth="1"/>
    <col min="15623" max="15623" width="13.85546875" style="258" customWidth="1"/>
    <col min="15624" max="15624" width="10.85546875" style="258" customWidth="1"/>
    <col min="15625" max="15872" width="9.140625" style="258"/>
    <col min="15873" max="15873" width="0" style="258" hidden="1" customWidth="1"/>
    <col min="15874" max="15874" width="37.140625" style="258" customWidth="1"/>
    <col min="15875" max="15875" width="16.28515625" style="258" customWidth="1"/>
    <col min="15876" max="15876" width="14.42578125" style="258" customWidth="1"/>
    <col min="15877" max="15877" width="12.28515625" style="258" customWidth="1"/>
    <col min="15878" max="15878" width="11.42578125" style="258" customWidth="1"/>
    <col min="15879" max="15879" width="13.85546875" style="258" customWidth="1"/>
    <col min="15880" max="15880" width="10.85546875" style="258" customWidth="1"/>
    <col min="15881" max="16128" width="9.140625" style="258"/>
    <col min="16129" max="16129" width="0" style="258" hidden="1" customWidth="1"/>
    <col min="16130" max="16130" width="37.140625" style="258" customWidth="1"/>
    <col min="16131" max="16131" width="16.28515625" style="258" customWidth="1"/>
    <col min="16132" max="16132" width="14.42578125" style="258" customWidth="1"/>
    <col min="16133" max="16133" width="12.28515625" style="258" customWidth="1"/>
    <col min="16134" max="16134" width="11.42578125" style="258" customWidth="1"/>
    <col min="16135" max="16135" width="13.85546875" style="258" customWidth="1"/>
    <col min="16136" max="16136" width="10.85546875" style="258" customWidth="1"/>
    <col min="16137" max="16384" width="9.140625" style="258"/>
  </cols>
  <sheetData>
    <row r="1" spans="1:9" s="55" customFormat="1" ht="53.25" customHeight="1" x14ac:dyDescent="0.25">
      <c r="A1" s="379" t="s">
        <v>244</v>
      </c>
      <c r="B1" s="379"/>
      <c r="C1" s="379"/>
      <c r="D1" s="379"/>
      <c r="E1" s="379"/>
      <c r="F1" s="379"/>
    </row>
    <row r="2" spans="1:9" s="55" customFormat="1" ht="17.45" customHeight="1" x14ac:dyDescent="0.25">
      <c r="A2" s="239"/>
      <c r="B2" s="380" t="s">
        <v>28</v>
      </c>
      <c r="C2" s="380"/>
      <c r="D2" s="380"/>
      <c r="E2" s="380"/>
      <c r="F2" s="380"/>
    </row>
    <row r="3" spans="1:9" s="55" customFormat="1" ht="17.45" customHeight="1" x14ac:dyDescent="0.25">
      <c r="A3" s="239"/>
      <c r="B3" s="380" t="s">
        <v>29</v>
      </c>
      <c r="C3" s="381"/>
      <c r="D3" s="381"/>
      <c r="E3" s="381"/>
      <c r="F3" s="381"/>
    </row>
    <row r="4" spans="1:9" s="55" customFormat="1" ht="45" customHeight="1" x14ac:dyDescent="0.3">
      <c r="A4" s="239"/>
      <c r="B4" s="382" t="s">
        <v>243</v>
      </c>
      <c r="C4" s="382"/>
      <c r="E4" s="383" t="s">
        <v>30</v>
      </c>
      <c r="F4" s="383"/>
    </row>
    <row r="5" spans="1:9" s="55" customFormat="1" ht="24.75" customHeight="1" x14ac:dyDescent="0.25">
      <c r="A5" s="239"/>
      <c r="B5" s="375"/>
      <c r="C5" s="376" t="s">
        <v>529</v>
      </c>
      <c r="D5" s="376" t="s">
        <v>530</v>
      </c>
      <c r="E5" s="378" t="s">
        <v>31</v>
      </c>
      <c r="F5" s="378"/>
      <c r="G5" s="241"/>
      <c r="H5" s="241"/>
      <c r="I5" s="241"/>
    </row>
    <row r="6" spans="1:9" s="55" customFormat="1" ht="35.25" customHeight="1" x14ac:dyDescent="0.25">
      <c r="A6" s="68"/>
      <c r="B6" s="375"/>
      <c r="C6" s="377"/>
      <c r="D6" s="377"/>
      <c r="E6" s="242" t="s">
        <v>2</v>
      </c>
      <c r="F6" s="243" t="s">
        <v>245</v>
      </c>
    </row>
    <row r="7" spans="1:9" s="55" customFormat="1" ht="12" customHeight="1" x14ac:dyDescent="0.25">
      <c r="A7" s="68"/>
      <c r="B7" s="244" t="s">
        <v>27</v>
      </c>
      <c r="C7" s="245" t="s">
        <v>246</v>
      </c>
      <c r="D7" s="245" t="s">
        <v>247</v>
      </c>
      <c r="E7" s="246">
        <v>3</v>
      </c>
      <c r="F7" s="247" t="s">
        <v>248</v>
      </c>
    </row>
    <row r="8" spans="1:9" s="248" customFormat="1" ht="22.5" customHeight="1" x14ac:dyDescent="0.3">
      <c r="B8" s="249" t="s">
        <v>249</v>
      </c>
      <c r="C8" s="250">
        <f>SUM(C9:C29)</f>
        <v>9342</v>
      </c>
      <c r="D8" s="250">
        <f>SUM(D9:D29)</f>
        <v>9006</v>
      </c>
      <c r="E8" s="251">
        <f t="shared" ref="E8" si="0">ROUND(D8/C8*100,1)</f>
        <v>96.4</v>
      </c>
      <c r="F8" s="252">
        <f t="shared" ref="F8:F29" si="1">D8-C8</f>
        <v>-336</v>
      </c>
      <c r="G8" s="61"/>
      <c r="H8" s="61"/>
      <c r="I8" s="59"/>
    </row>
    <row r="9" spans="1:9" s="253" customFormat="1" ht="24.95" customHeight="1" x14ac:dyDescent="0.3">
      <c r="B9" s="254" t="s">
        <v>250</v>
      </c>
      <c r="C9" s="255">
        <v>267</v>
      </c>
      <c r="D9" s="255">
        <f>[10]Шаблон!$B8</f>
        <v>275</v>
      </c>
      <c r="E9" s="269">
        <f>IF(C9=0,0,D9/C9)*100</f>
        <v>102.99625468164794</v>
      </c>
      <c r="F9" s="268">
        <f t="shared" si="1"/>
        <v>8</v>
      </c>
      <c r="G9" s="64"/>
      <c r="H9" s="64"/>
      <c r="I9" s="62"/>
    </row>
    <row r="10" spans="1:9" s="253" customFormat="1" ht="24.95" customHeight="1" x14ac:dyDescent="0.3">
      <c r="B10" s="254" t="s">
        <v>251</v>
      </c>
      <c r="C10" s="255">
        <v>128</v>
      </c>
      <c r="D10" s="255">
        <f>[10]Шаблон!$B9</f>
        <v>126</v>
      </c>
      <c r="E10" s="269">
        <f t="shared" ref="E10:E29" si="2">IF(C10=0,0,D10/C10)*100</f>
        <v>98.4375</v>
      </c>
      <c r="F10" s="268">
        <f t="shared" si="1"/>
        <v>-2</v>
      </c>
      <c r="G10" s="64"/>
      <c r="H10" s="64"/>
      <c r="I10" s="62"/>
    </row>
    <row r="11" spans="1:9" s="253" customFormat="1" ht="24.95" customHeight="1" x14ac:dyDescent="0.3">
      <c r="B11" s="254" t="s">
        <v>252</v>
      </c>
      <c r="C11" s="255">
        <v>165</v>
      </c>
      <c r="D11" s="255">
        <f>[10]Шаблон!$B10</f>
        <v>142</v>
      </c>
      <c r="E11" s="269">
        <f t="shared" si="2"/>
        <v>86.060606060606062</v>
      </c>
      <c r="F11" s="268">
        <f t="shared" si="1"/>
        <v>-23</v>
      </c>
      <c r="G11" s="64"/>
      <c r="H11" s="64"/>
      <c r="I11" s="62"/>
    </row>
    <row r="12" spans="1:9" s="253" customFormat="1" ht="24.95" customHeight="1" x14ac:dyDescent="0.3">
      <c r="B12" s="254" t="s">
        <v>253</v>
      </c>
      <c r="C12" s="255">
        <v>44</v>
      </c>
      <c r="D12" s="255">
        <f>[10]Шаблон!$B11</f>
        <v>344</v>
      </c>
      <c r="E12" s="269">
        <f t="shared" si="2"/>
        <v>781.81818181818187</v>
      </c>
      <c r="F12" s="268">
        <f t="shared" si="1"/>
        <v>300</v>
      </c>
      <c r="G12" s="64"/>
      <c r="H12" s="64"/>
      <c r="I12" s="62"/>
    </row>
    <row r="13" spans="1:9" s="253" customFormat="1" ht="24.95" customHeight="1" x14ac:dyDescent="0.3">
      <c r="B13" s="254" t="s">
        <v>254</v>
      </c>
      <c r="C13" s="255">
        <v>572</v>
      </c>
      <c r="D13" s="255">
        <f>[10]Шаблон!$B12</f>
        <v>569</v>
      </c>
      <c r="E13" s="269">
        <f t="shared" si="2"/>
        <v>99.47552447552448</v>
      </c>
      <c r="F13" s="268">
        <f t="shared" si="1"/>
        <v>-3</v>
      </c>
      <c r="G13" s="64"/>
      <c r="H13" s="64"/>
      <c r="I13" s="62"/>
    </row>
    <row r="14" spans="1:9" s="253" customFormat="1" ht="24.95" customHeight="1" x14ac:dyDescent="0.3">
      <c r="B14" s="254" t="s">
        <v>255</v>
      </c>
      <c r="C14" s="255">
        <v>118</v>
      </c>
      <c r="D14" s="255">
        <f>[10]Шаблон!$B13</f>
        <v>340</v>
      </c>
      <c r="E14" s="269">
        <f t="shared" si="2"/>
        <v>288.13559322033899</v>
      </c>
      <c r="F14" s="268">
        <f t="shared" si="1"/>
        <v>222</v>
      </c>
      <c r="G14" s="64"/>
      <c r="H14" s="64"/>
      <c r="I14" s="62"/>
    </row>
    <row r="15" spans="1:9" s="253" customFormat="1" ht="24.95" customHeight="1" x14ac:dyDescent="0.3">
      <c r="B15" s="254" t="s">
        <v>256</v>
      </c>
      <c r="C15" s="255">
        <v>65</v>
      </c>
      <c r="D15" s="255">
        <f>[10]Шаблон!$B14</f>
        <v>220</v>
      </c>
      <c r="E15" s="269">
        <f t="shared" si="2"/>
        <v>338.46153846153845</v>
      </c>
      <c r="F15" s="268">
        <f t="shared" si="1"/>
        <v>155</v>
      </c>
      <c r="G15" s="64"/>
      <c r="H15" s="64"/>
      <c r="I15" s="62"/>
    </row>
    <row r="16" spans="1:9" s="253" customFormat="1" ht="24.95" customHeight="1" x14ac:dyDescent="0.3">
      <c r="B16" s="254" t="s">
        <v>257</v>
      </c>
      <c r="C16" s="255">
        <v>135</v>
      </c>
      <c r="D16" s="255">
        <f>[10]Шаблон!$B15</f>
        <v>61</v>
      </c>
      <c r="E16" s="269">
        <f t="shared" si="2"/>
        <v>45.185185185185183</v>
      </c>
      <c r="F16" s="268">
        <f t="shared" si="1"/>
        <v>-74</v>
      </c>
      <c r="G16" s="64"/>
      <c r="H16" s="64"/>
      <c r="I16" s="62"/>
    </row>
    <row r="17" spans="2:14" s="253" customFormat="1" ht="24.95" customHeight="1" x14ac:dyDescent="0.3">
      <c r="B17" s="254" t="s">
        <v>258</v>
      </c>
      <c r="C17" s="255">
        <v>228</v>
      </c>
      <c r="D17" s="255">
        <f>[10]Шаблон!$B16</f>
        <v>462</v>
      </c>
      <c r="E17" s="269">
        <f t="shared" si="2"/>
        <v>202.63157894736841</v>
      </c>
      <c r="F17" s="268">
        <f t="shared" si="1"/>
        <v>234</v>
      </c>
      <c r="G17" s="64"/>
      <c r="H17" s="64"/>
      <c r="I17" s="62"/>
    </row>
    <row r="18" spans="2:14" s="253" customFormat="1" ht="24.95" customHeight="1" x14ac:dyDescent="0.3">
      <c r="B18" s="254" t="s">
        <v>259</v>
      </c>
      <c r="C18" s="255">
        <v>53</v>
      </c>
      <c r="D18" s="255">
        <f>[10]Шаблон!$B17</f>
        <v>84</v>
      </c>
      <c r="E18" s="269">
        <f t="shared" si="2"/>
        <v>158.49056603773585</v>
      </c>
      <c r="F18" s="268">
        <f t="shared" si="1"/>
        <v>31</v>
      </c>
      <c r="G18" s="64"/>
      <c r="H18" s="64"/>
      <c r="I18" s="62"/>
    </row>
    <row r="19" spans="2:14" s="253" customFormat="1" ht="24.95" customHeight="1" x14ac:dyDescent="0.3">
      <c r="B19" s="254" t="s">
        <v>260</v>
      </c>
      <c r="C19" s="255">
        <v>74</v>
      </c>
      <c r="D19" s="255">
        <f>[10]Шаблон!$B18</f>
        <v>180</v>
      </c>
      <c r="E19" s="269">
        <f t="shared" si="2"/>
        <v>243.24324324324326</v>
      </c>
      <c r="F19" s="268">
        <f t="shared" si="1"/>
        <v>106</v>
      </c>
      <c r="G19" s="64"/>
      <c r="H19" s="64"/>
      <c r="I19" s="62"/>
    </row>
    <row r="20" spans="2:14" s="253" customFormat="1" ht="24.95" customHeight="1" x14ac:dyDescent="0.3">
      <c r="B20" s="254" t="s">
        <v>261</v>
      </c>
      <c r="C20" s="255">
        <v>88</v>
      </c>
      <c r="D20" s="255">
        <f>[10]Шаблон!$B19</f>
        <v>157</v>
      </c>
      <c r="E20" s="269">
        <f t="shared" si="2"/>
        <v>178.40909090909091</v>
      </c>
      <c r="F20" s="268">
        <f t="shared" si="1"/>
        <v>69</v>
      </c>
      <c r="G20" s="64"/>
      <c r="H20" s="64"/>
      <c r="I20" s="62"/>
      <c r="N20" s="62"/>
    </row>
    <row r="21" spans="2:14" s="253" customFormat="1" ht="24.95" customHeight="1" x14ac:dyDescent="0.3">
      <c r="B21" s="254" t="s">
        <v>262</v>
      </c>
      <c r="C21" s="255">
        <v>192</v>
      </c>
      <c r="D21" s="255">
        <f>[10]Шаблон!$B20</f>
        <v>91</v>
      </c>
      <c r="E21" s="269">
        <f t="shared" si="2"/>
        <v>47.395833333333329</v>
      </c>
      <c r="F21" s="268">
        <f t="shared" si="1"/>
        <v>-101</v>
      </c>
      <c r="G21" s="64"/>
      <c r="H21" s="64"/>
      <c r="I21" s="62"/>
      <c r="N21" s="62"/>
    </row>
    <row r="22" spans="2:14" s="253" customFormat="1" ht="24.95" customHeight="1" x14ac:dyDescent="0.3">
      <c r="B22" s="254" t="s">
        <v>263</v>
      </c>
      <c r="C22" s="255">
        <v>21</v>
      </c>
      <c r="D22" s="255">
        <f>[10]Шаблон!$B21</f>
        <v>48</v>
      </c>
      <c r="E22" s="269">
        <f t="shared" si="2"/>
        <v>228.57142857142856</v>
      </c>
      <c r="F22" s="268">
        <f t="shared" si="1"/>
        <v>27</v>
      </c>
      <c r="G22" s="64"/>
      <c r="H22" s="64"/>
      <c r="I22" s="62"/>
    </row>
    <row r="23" spans="2:14" s="253" customFormat="1" ht="24.95" customHeight="1" x14ac:dyDescent="0.3">
      <c r="B23" s="254" t="s">
        <v>264</v>
      </c>
      <c r="C23" s="255">
        <v>29</v>
      </c>
      <c r="D23" s="255">
        <f>[10]Шаблон!$B22</f>
        <v>190</v>
      </c>
      <c r="E23" s="269">
        <f t="shared" si="2"/>
        <v>655.17241379310349</v>
      </c>
      <c r="F23" s="268">
        <f t="shared" si="1"/>
        <v>161</v>
      </c>
      <c r="G23" s="64"/>
      <c r="H23" s="64"/>
      <c r="I23" s="62"/>
    </row>
    <row r="24" spans="2:14" s="253" customFormat="1" ht="24.95" customHeight="1" x14ac:dyDescent="0.3">
      <c r="B24" s="254" t="s">
        <v>265</v>
      </c>
      <c r="C24" s="256">
        <v>147</v>
      </c>
      <c r="D24" s="255">
        <f>[10]Шаблон!$B23</f>
        <v>153</v>
      </c>
      <c r="E24" s="269">
        <f t="shared" si="2"/>
        <v>104.08163265306123</v>
      </c>
      <c r="F24" s="268">
        <f t="shared" si="1"/>
        <v>6</v>
      </c>
      <c r="G24" s="64"/>
      <c r="H24" s="64"/>
      <c r="I24" s="62"/>
    </row>
    <row r="25" spans="2:14" s="253" customFormat="1" ht="24.95" customHeight="1" x14ac:dyDescent="0.3">
      <c r="B25" s="254" t="s">
        <v>266</v>
      </c>
      <c r="C25" s="255">
        <v>176</v>
      </c>
      <c r="D25" s="255">
        <f>[10]Шаблон!$B24</f>
        <v>336</v>
      </c>
      <c r="E25" s="269">
        <f t="shared" si="2"/>
        <v>190.90909090909091</v>
      </c>
      <c r="F25" s="268">
        <f t="shared" si="1"/>
        <v>160</v>
      </c>
      <c r="G25" s="64"/>
      <c r="H25" s="64"/>
      <c r="I25" s="62"/>
    </row>
    <row r="26" spans="2:14" s="253" customFormat="1" ht="24.95" customHeight="1" x14ac:dyDescent="0.3">
      <c r="B26" s="257" t="s">
        <v>267</v>
      </c>
      <c r="C26" s="255">
        <v>2024</v>
      </c>
      <c r="D26" s="255">
        <f>[10]Шаблон!$B25</f>
        <v>162</v>
      </c>
      <c r="E26" s="269">
        <f t="shared" si="2"/>
        <v>8.0039525691699609</v>
      </c>
      <c r="F26" s="268">
        <f t="shared" si="1"/>
        <v>-1862</v>
      </c>
      <c r="G26" s="64"/>
      <c r="H26" s="64"/>
      <c r="I26" s="62"/>
    </row>
    <row r="27" spans="2:14" s="253" customFormat="1" ht="24.95" customHeight="1" x14ac:dyDescent="0.3">
      <c r="B27" s="257" t="s">
        <v>268</v>
      </c>
      <c r="C27" s="255">
        <v>2645</v>
      </c>
      <c r="D27" s="255">
        <f>[10]Шаблон!$B26</f>
        <v>4272</v>
      </c>
      <c r="E27" s="269">
        <f t="shared" si="2"/>
        <v>161.51228733459357</v>
      </c>
      <c r="F27" s="268">
        <f t="shared" si="1"/>
        <v>1627</v>
      </c>
      <c r="G27" s="64"/>
      <c r="H27" s="64"/>
      <c r="I27" s="62"/>
    </row>
    <row r="28" spans="2:14" s="253" customFormat="1" ht="24.95" customHeight="1" x14ac:dyDescent="0.3">
      <c r="B28" s="257" t="s">
        <v>269</v>
      </c>
      <c r="C28" s="255">
        <v>932</v>
      </c>
      <c r="D28" s="255">
        <f>[10]Шаблон!$B27</f>
        <v>593</v>
      </c>
      <c r="E28" s="269">
        <f t="shared" si="2"/>
        <v>63.626609442060087</v>
      </c>
      <c r="F28" s="268">
        <f t="shared" si="1"/>
        <v>-339</v>
      </c>
      <c r="G28" s="64"/>
      <c r="H28" s="64"/>
      <c r="I28" s="62"/>
    </row>
    <row r="29" spans="2:14" s="253" customFormat="1" ht="24.95" customHeight="1" x14ac:dyDescent="0.3">
      <c r="B29" s="257" t="s">
        <v>270</v>
      </c>
      <c r="C29" s="255">
        <v>1239</v>
      </c>
      <c r="D29" s="255">
        <f>[10]Шаблон!$B28</f>
        <v>201</v>
      </c>
      <c r="E29" s="269">
        <f t="shared" si="2"/>
        <v>16.222760290556902</v>
      </c>
      <c r="F29" s="268">
        <f t="shared" si="1"/>
        <v>-1038</v>
      </c>
      <c r="G29" s="64"/>
      <c r="H29" s="64"/>
      <c r="I29" s="62"/>
    </row>
    <row r="30" spans="2:14" ht="18.75" x14ac:dyDescent="0.3">
      <c r="C30" s="259"/>
      <c r="D30" s="259"/>
      <c r="E30" s="259"/>
      <c r="F30" s="80"/>
      <c r="G30" s="66"/>
      <c r="H30" s="66"/>
      <c r="I30" s="66"/>
    </row>
    <row r="31" spans="2:14" x14ac:dyDescent="0.2">
      <c r="F31" s="66"/>
      <c r="G31" s="66"/>
      <c r="H31" s="66"/>
      <c r="I31" s="66"/>
    </row>
    <row r="32" spans="2:14" x14ac:dyDescent="0.2">
      <c r="F32" s="66"/>
      <c r="G32" s="66"/>
      <c r="H32" s="66"/>
      <c r="I32" s="66"/>
    </row>
    <row r="33" spans="6:9" x14ac:dyDescent="0.2">
      <c r="F33" s="66"/>
      <c r="G33" s="66"/>
      <c r="H33" s="66"/>
      <c r="I33" s="66"/>
    </row>
    <row r="34" spans="6:9" x14ac:dyDescent="0.2">
      <c r="F34" s="66"/>
      <c r="G34" s="66"/>
      <c r="H34" s="66"/>
      <c r="I34" s="66"/>
    </row>
    <row r="35" spans="6:9" x14ac:dyDescent="0.2">
      <c r="F35" s="66"/>
      <c r="G35" s="66"/>
      <c r="H35" s="66"/>
      <c r="I35" s="66"/>
    </row>
    <row r="36" spans="6:9" x14ac:dyDescent="0.2">
      <c r="F36" s="66"/>
      <c r="G36" s="66"/>
      <c r="H36" s="66"/>
      <c r="I36" s="66"/>
    </row>
    <row r="37" spans="6:9" x14ac:dyDescent="0.2">
      <c r="F37" s="66"/>
      <c r="G37" s="66"/>
      <c r="H37" s="66"/>
      <c r="I37" s="66"/>
    </row>
    <row r="38" spans="6:9" x14ac:dyDescent="0.2">
      <c r="F38" s="66"/>
      <c r="G38" s="66"/>
      <c r="H38" s="66"/>
      <c r="I38" s="66"/>
    </row>
    <row r="39" spans="6:9" x14ac:dyDescent="0.2">
      <c r="F39" s="66"/>
      <c r="G39" s="66"/>
      <c r="H39" s="66"/>
      <c r="I39" s="66"/>
    </row>
    <row r="40" spans="6:9" x14ac:dyDescent="0.2">
      <c r="F40" s="66"/>
      <c r="G40" s="66"/>
      <c r="H40" s="66"/>
      <c r="I40" s="66"/>
    </row>
    <row r="41" spans="6:9" x14ac:dyDescent="0.2">
      <c r="F41" s="66"/>
      <c r="G41" s="66"/>
      <c r="H41" s="66"/>
      <c r="I41" s="66"/>
    </row>
    <row r="42" spans="6:9" x14ac:dyDescent="0.2">
      <c r="F42" s="66"/>
      <c r="G42" s="66"/>
      <c r="H42" s="66"/>
      <c r="I42" s="66"/>
    </row>
    <row r="43" spans="6:9" x14ac:dyDescent="0.2">
      <c r="F43" s="66"/>
      <c r="G43" s="66"/>
      <c r="H43" s="66"/>
      <c r="I43" s="66"/>
    </row>
    <row r="44" spans="6:9" x14ac:dyDescent="0.2">
      <c r="F44" s="66"/>
      <c r="G44" s="66"/>
      <c r="H44" s="66"/>
      <c r="I44" s="66"/>
    </row>
    <row r="45" spans="6:9" x14ac:dyDescent="0.2">
      <c r="F45" s="66"/>
      <c r="G45" s="66"/>
      <c r="H45" s="66"/>
      <c r="I45" s="66"/>
    </row>
    <row r="46" spans="6:9" x14ac:dyDescent="0.2">
      <c r="F46" s="66"/>
      <c r="G46" s="66"/>
      <c r="H46" s="66"/>
      <c r="I46" s="66"/>
    </row>
    <row r="47" spans="6:9" x14ac:dyDescent="0.2">
      <c r="F47" s="66"/>
      <c r="G47" s="66"/>
      <c r="H47" s="66"/>
      <c r="I47" s="66"/>
    </row>
    <row r="48" spans="6:9" x14ac:dyDescent="0.2">
      <c r="F48" s="66"/>
      <c r="G48" s="66"/>
      <c r="H48" s="66"/>
      <c r="I48" s="66"/>
    </row>
    <row r="49" spans="6:9" x14ac:dyDescent="0.2">
      <c r="F49" s="66"/>
      <c r="G49" s="66"/>
      <c r="H49" s="66"/>
      <c r="I49" s="66"/>
    </row>
  </sheetData>
  <mergeCells count="9">
    <mergeCell ref="B5:B6"/>
    <mergeCell ref="C5:C6"/>
    <mergeCell ref="D5:D6"/>
    <mergeCell ref="E5:F5"/>
    <mergeCell ref="A1:F1"/>
    <mergeCell ref="B2:F2"/>
    <mergeCell ref="B3:F3"/>
    <mergeCell ref="B4:C4"/>
    <mergeCell ref="E4:F4"/>
  </mergeCells>
  <printOptions horizontalCentered="1"/>
  <pageMargins left="0.78740157480314965" right="0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F14" sqref="F14"/>
    </sheetView>
  </sheetViews>
  <sheetFormatPr defaultColWidth="8.85546875" defaultRowHeight="12.75" x14ac:dyDescent="0.2"/>
  <cols>
    <col min="1" max="1" width="53.7109375" style="100" customWidth="1"/>
    <col min="2" max="2" width="11.85546875" style="193" customWidth="1"/>
    <col min="3" max="3" width="14.28515625" style="193" customWidth="1"/>
    <col min="4" max="4" width="12" style="193" customWidth="1"/>
    <col min="5" max="5" width="13.7109375" style="193" customWidth="1"/>
    <col min="6" max="6" width="12.140625" style="193" customWidth="1"/>
    <col min="7" max="7" width="13.7109375" style="193" customWidth="1"/>
    <col min="8" max="8" width="12.7109375" style="193" customWidth="1"/>
    <col min="9" max="9" width="14.7109375" style="193" customWidth="1"/>
    <col min="10" max="256" width="8.85546875" style="100"/>
    <col min="257" max="257" width="37.140625" style="100" customWidth="1"/>
    <col min="258" max="259" width="10.5703125" style="100" customWidth="1"/>
    <col min="260" max="260" width="13" style="100" customWidth="1"/>
    <col min="261" max="262" width="10.28515625" style="100" customWidth="1"/>
    <col min="263" max="263" width="12.42578125" style="100" customWidth="1"/>
    <col min="264" max="265" width="8.85546875" style="100"/>
    <col min="266" max="266" width="7.85546875" style="100" customWidth="1"/>
    <col min="267" max="512" width="8.85546875" style="100"/>
    <col min="513" max="513" width="37.140625" style="100" customWidth="1"/>
    <col min="514" max="515" width="10.5703125" style="100" customWidth="1"/>
    <col min="516" max="516" width="13" style="100" customWidth="1"/>
    <col min="517" max="518" width="10.28515625" style="100" customWidth="1"/>
    <col min="519" max="519" width="12.42578125" style="100" customWidth="1"/>
    <col min="520" max="521" width="8.85546875" style="100"/>
    <col min="522" max="522" width="7.85546875" style="100" customWidth="1"/>
    <col min="523" max="768" width="8.85546875" style="100"/>
    <col min="769" max="769" width="37.140625" style="100" customWidth="1"/>
    <col min="770" max="771" width="10.5703125" style="100" customWidth="1"/>
    <col min="772" max="772" width="13" style="100" customWidth="1"/>
    <col min="773" max="774" width="10.28515625" style="100" customWidth="1"/>
    <col min="775" max="775" width="12.42578125" style="100" customWidth="1"/>
    <col min="776" max="777" width="8.85546875" style="100"/>
    <col min="778" max="778" width="7.85546875" style="100" customWidth="1"/>
    <col min="779" max="1024" width="8.85546875" style="100"/>
    <col min="1025" max="1025" width="37.140625" style="100" customWidth="1"/>
    <col min="1026" max="1027" width="10.5703125" style="100" customWidth="1"/>
    <col min="1028" max="1028" width="13" style="100" customWidth="1"/>
    <col min="1029" max="1030" width="10.28515625" style="100" customWidth="1"/>
    <col min="1031" max="1031" width="12.42578125" style="100" customWidth="1"/>
    <col min="1032" max="1033" width="8.85546875" style="100"/>
    <col min="1034" max="1034" width="7.85546875" style="100" customWidth="1"/>
    <col min="1035" max="1280" width="8.85546875" style="100"/>
    <col min="1281" max="1281" width="37.140625" style="100" customWidth="1"/>
    <col min="1282" max="1283" width="10.5703125" style="100" customWidth="1"/>
    <col min="1284" max="1284" width="13" style="100" customWidth="1"/>
    <col min="1285" max="1286" width="10.28515625" style="100" customWidth="1"/>
    <col min="1287" max="1287" width="12.42578125" style="100" customWidth="1"/>
    <col min="1288" max="1289" width="8.85546875" style="100"/>
    <col min="1290" max="1290" width="7.85546875" style="100" customWidth="1"/>
    <col min="1291" max="1536" width="8.85546875" style="100"/>
    <col min="1537" max="1537" width="37.140625" style="100" customWidth="1"/>
    <col min="1538" max="1539" width="10.5703125" style="100" customWidth="1"/>
    <col min="1540" max="1540" width="13" style="100" customWidth="1"/>
    <col min="1541" max="1542" width="10.28515625" style="100" customWidth="1"/>
    <col min="1543" max="1543" width="12.42578125" style="100" customWidth="1"/>
    <col min="1544" max="1545" width="8.85546875" style="100"/>
    <col min="1546" max="1546" width="7.85546875" style="100" customWidth="1"/>
    <col min="1547" max="1792" width="8.85546875" style="100"/>
    <col min="1793" max="1793" width="37.140625" style="100" customWidth="1"/>
    <col min="1794" max="1795" width="10.5703125" style="100" customWidth="1"/>
    <col min="1796" max="1796" width="13" style="100" customWidth="1"/>
    <col min="1797" max="1798" width="10.28515625" style="100" customWidth="1"/>
    <col min="1799" max="1799" width="12.42578125" style="100" customWidth="1"/>
    <col min="1800" max="1801" width="8.85546875" style="100"/>
    <col min="1802" max="1802" width="7.85546875" style="100" customWidth="1"/>
    <col min="1803" max="2048" width="8.85546875" style="100"/>
    <col min="2049" max="2049" width="37.140625" style="100" customWidth="1"/>
    <col min="2050" max="2051" width="10.5703125" style="100" customWidth="1"/>
    <col min="2052" max="2052" width="13" style="100" customWidth="1"/>
    <col min="2053" max="2054" width="10.28515625" style="100" customWidth="1"/>
    <col min="2055" max="2055" width="12.42578125" style="100" customWidth="1"/>
    <col min="2056" max="2057" width="8.85546875" style="100"/>
    <col min="2058" max="2058" width="7.85546875" style="100" customWidth="1"/>
    <col min="2059" max="2304" width="8.85546875" style="100"/>
    <col min="2305" max="2305" width="37.140625" style="100" customWidth="1"/>
    <col min="2306" max="2307" width="10.5703125" style="100" customWidth="1"/>
    <col min="2308" max="2308" width="13" style="100" customWidth="1"/>
    <col min="2309" max="2310" width="10.28515625" style="100" customWidth="1"/>
    <col min="2311" max="2311" width="12.42578125" style="100" customWidth="1"/>
    <col min="2312" max="2313" width="8.85546875" style="100"/>
    <col min="2314" max="2314" width="7.85546875" style="100" customWidth="1"/>
    <col min="2315" max="2560" width="8.85546875" style="100"/>
    <col min="2561" max="2561" width="37.140625" style="100" customWidth="1"/>
    <col min="2562" max="2563" width="10.5703125" style="100" customWidth="1"/>
    <col min="2564" max="2564" width="13" style="100" customWidth="1"/>
    <col min="2565" max="2566" width="10.28515625" style="100" customWidth="1"/>
    <col min="2567" max="2567" width="12.42578125" style="100" customWidth="1"/>
    <col min="2568" max="2569" width="8.85546875" style="100"/>
    <col min="2570" max="2570" width="7.85546875" style="100" customWidth="1"/>
    <col min="2571" max="2816" width="8.85546875" style="100"/>
    <col min="2817" max="2817" width="37.140625" style="100" customWidth="1"/>
    <col min="2818" max="2819" width="10.5703125" style="100" customWidth="1"/>
    <col min="2820" max="2820" width="13" style="100" customWidth="1"/>
    <col min="2821" max="2822" width="10.28515625" style="100" customWidth="1"/>
    <col min="2823" max="2823" width="12.42578125" style="100" customWidth="1"/>
    <col min="2824" max="2825" width="8.85546875" style="100"/>
    <col min="2826" max="2826" width="7.85546875" style="100" customWidth="1"/>
    <col min="2827" max="3072" width="8.85546875" style="100"/>
    <col min="3073" max="3073" width="37.140625" style="100" customWidth="1"/>
    <col min="3074" max="3075" width="10.5703125" style="100" customWidth="1"/>
    <col min="3076" max="3076" width="13" style="100" customWidth="1"/>
    <col min="3077" max="3078" width="10.28515625" style="100" customWidth="1"/>
    <col min="3079" max="3079" width="12.42578125" style="100" customWidth="1"/>
    <col min="3080" max="3081" width="8.85546875" style="100"/>
    <col min="3082" max="3082" width="7.85546875" style="100" customWidth="1"/>
    <col min="3083" max="3328" width="8.85546875" style="100"/>
    <col min="3329" max="3329" width="37.140625" style="100" customWidth="1"/>
    <col min="3330" max="3331" width="10.5703125" style="100" customWidth="1"/>
    <col min="3332" max="3332" width="13" style="100" customWidth="1"/>
    <col min="3333" max="3334" width="10.28515625" style="100" customWidth="1"/>
    <col min="3335" max="3335" width="12.42578125" style="100" customWidth="1"/>
    <col min="3336" max="3337" width="8.85546875" style="100"/>
    <col min="3338" max="3338" width="7.85546875" style="100" customWidth="1"/>
    <col min="3339" max="3584" width="8.85546875" style="100"/>
    <col min="3585" max="3585" width="37.140625" style="100" customWidth="1"/>
    <col min="3586" max="3587" width="10.5703125" style="100" customWidth="1"/>
    <col min="3588" max="3588" width="13" style="100" customWidth="1"/>
    <col min="3589" max="3590" width="10.28515625" style="100" customWidth="1"/>
    <col min="3591" max="3591" width="12.42578125" style="100" customWidth="1"/>
    <col min="3592" max="3593" width="8.85546875" style="100"/>
    <col min="3594" max="3594" width="7.85546875" style="100" customWidth="1"/>
    <col min="3595" max="3840" width="8.85546875" style="100"/>
    <col min="3841" max="3841" width="37.140625" style="100" customWidth="1"/>
    <col min="3842" max="3843" width="10.5703125" style="100" customWidth="1"/>
    <col min="3844" max="3844" width="13" style="100" customWidth="1"/>
    <col min="3845" max="3846" width="10.28515625" style="100" customWidth="1"/>
    <col min="3847" max="3847" width="12.42578125" style="100" customWidth="1"/>
    <col min="3848" max="3849" width="8.85546875" style="100"/>
    <col min="3850" max="3850" width="7.85546875" style="100" customWidth="1"/>
    <col min="3851" max="4096" width="8.85546875" style="100"/>
    <col min="4097" max="4097" width="37.140625" style="100" customWidth="1"/>
    <col min="4098" max="4099" width="10.5703125" style="100" customWidth="1"/>
    <col min="4100" max="4100" width="13" style="100" customWidth="1"/>
    <col min="4101" max="4102" width="10.28515625" style="100" customWidth="1"/>
    <col min="4103" max="4103" width="12.42578125" style="100" customWidth="1"/>
    <col min="4104" max="4105" width="8.85546875" style="100"/>
    <col min="4106" max="4106" width="7.85546875" style="100" customWidth="1"/>
    <col min="4107" max="4352" width="8.85546875" style="100"/>
    <col min="4353" max="4353" width="37.140625" style="100" customWidth="1"/>
    <col min="4354" max="4355" width="10.5703125" style="100" customWidth="1"/>
    <col min="4356" max="4356" width="13" style="100" customWidth="1"/>
    <col min="4357" max="4358" width="10.28515625" style="100" customWidth="1"/>
    <col min="4359" max="4359" width="12.42578125" style="100" customWidth="1"/>
    <col min="4360" max="4361" width="8.85546875" style="100"/>
    <col min="4362" max="4362" width="7.85546875" style="100" customWidth="1"/>
    <col min="4363" max="4608" width="8.85546875" style="100"/>
    <col min="4609" max="4609" width="37.140625" style="100" customWidth="1"/>
    <col min="4610" max="4611" width="10.5703125" style="100" customWidth="1"/>
    <col min="4612" max="4612" width="13" style="100" customWidth="1"/>
    <col min="4613" max="4614" width="10.28515625" style="100" customWidth="1"/>
    <col min="4615" max="4615" width="12.42578125" style="100" customWidth="1"/>
    <col min="4616" max="4617" width="8.85546875" style="100"/>
    <col min="4618" max="4618" width="7.85546875" style="100" customWidth="1"/>
    <col min="4619" max="4864" width="8.85546875" style="100"/>
    <col min="4865" max="4865" width="37.140625" style="100" customWidth="1"/>
    <col min="4866" max="4867" width="10.5703125" style="100" customWidth="1"/>
    <col min="4868" max="4868" width="13" style="100" customWidth="1"/>
    <col min="4869" max="4870" width="10.28515625" style="100" customWidth="1"/>
    <col min="4871" max="4871" width="12.42578125" style="100" customWidth="1"/>
    <col min="4872" max="4873" width="8.85546875" style="100"/>
    <col min="4874" max="4874" width="7.85546875" style="100" customWidth="1"/>
    <col min="4875" max="5120" width="8.85546875" style="100"/>
    <col min="5121" max="5121" width="37.140625" style="100" customWidth="1"/>
    <col min="5122" max="5123" width="10.5703125" style="100" customWidth="1"/>
    <col min="5124" max="5124" width="13" style="100" customWidth="1"/>
    <col min="5125" max="5126" width="10.28515625" style="100" customWidth="1"/>
    <col min="5127" max="5127" width="12.42578125" style="100" customWidth="1"/>
    <col min="5128" max="5129" width="8.85546875" style="100"/>
    <col min="5130" max="5130" width="7.85546875" style="100" customWidth="1"/>
    <col min="5131" max="5376" width="8.85546875" style="100"/>
    <col min="5377" max="5377" width="37.140625" style="100" customWidth="1"/>
    <col min="5378" max="5379" width="10.5703125" style="100" customWidth="1"/>
    <col min="5380" max="5380" width="13" style="100" customWidth="1"/>
    <col min="5381" max="5382" width="10.28515625" style="100" customWidth="1"/>
    <col min="5383" max="5383" width="12.42578125" style="100" customWidth="1"/>
    <col min="5384" max="5385" width="8.85546875" style="100"/>
    <col min="5386" max="5386" width="7.85546875" style="100" customWidth="1"/>
    <col min="5387" max="5632" width="8.85546875" style="100"/>
    <col min="5633" max="5633" width="37.140625" style="100" customWidth="1"/>
    <col min="5634" max="5635" width="10.5703125" style="100" customWidth="1"/>
    <col min="5636" max="5636" width="13" style="100" customWidth="1"/>
    <col min="5637" max="5638" width="10.28515625" style="100" customWidth="1"/>
    <col min="5639" max="5639" width="12.42578125" style="100" customWidth="1"/>
    <col min="5640" max="5641" width="8.85546875" style="100"/>
    <col min="5642" max="5642" width="7.85546875" style="100" customWidth="1"/>
    <col min="5643" max="5888" width="8.85546875" style="100"/>
    <col min="5889" max="5889" width="37.140625" style="100" customWidth="1"/>
    <col min="5890" max="5891" width="10.5703125" style="100" customWidth="1"/>
    <col min="5892" max="5892" width="13" style="100" customWidth="1"/>
    <col min="5893" max="5894" width="10.28515625" style="100" customWidth="1"/>
    <col min="5895" max="5895" width="12.42578125" style="100" customWidth="1"/>
    <col min="5896" max="5897" width="8.85546875" style="100"/>
    <col min="5898" max="5898" width="7.85546875" style="100" customWidth="1"/>
    <col min="5899" max="6144" width="8.85546875" style="100"/>
    <col min="6145" max="6145" width="37.140625" style="100" customWidth="1"/>
    <col min="6146" max="6147" width="10.5703125" style="100" customWidth="1"/>
    <col min="6148" max="6148" width="13" style="100" customWidth="1"/>
    <col min="6149" max="6150" width="10.28515625" style="100" customWidth="1"/>
    <col min="6151" max="6151" width="12.42578125" style="100" customWidth="1"/>
    <col min="6152" max="6153" width="8.85546875" style="100"/>
    <col min="6154" max="6154" width="7.85546875" style="100" customWidth="1"/>
    <col min="6155" max="6400" width="8.85546875" style="100"/>
    <col min="6401" max="6401" width="37.140625" style="100" customWidth="1"/>
    <col min="6402" max="6403" width="10.5703125" style="100" customWidth="1"/>
    <col min="6404" max="6404" width="13" style="100" customWidth="1"/>
    <col min="6405" max="6406" width="10.28515625" style="100" customWidth="1"/>
    <col min="6407" max="6407" width="12.42578125" style="100" customWidth="1"/>
    <col min="6408" max="6409" width="8.85546875" style="100"/>
    <col min="6410" max="6410" width="7.85546875" style="100" customWidth="1"/>
    <col min="6411" max="6656" width="8.85546875" style="100"/>
    <col min="6657" max="6657" width="37.140625" style="100" customWidth="1"/>
    <col min="6658" max="6659" width="10.5703125" style="100" customWidth="1"/>
    <col min="6660" max="6660" width="13" style="100" customWidth="1"/>
    <col min="6661" max="6662" width="10.28515625" style="100" customWidth="1"/>
    <col min="6663" max="6663" width="12.42578125" style="100" customWidth="1"/>
    <col min="6664" max="6665" width="8.85546875" style="100"/>
    <col min="6666" max="6666" width="7.85546875" style="100" customWidth="1"/>
    <col min="6667" max="6912" width="8.85546875" style="100"/>
    <col min="6913" max="6913" width="37.140625" style="100" customWidth="1"/>
    <col min="6914" max="6915" width="10.5703125" style="100" customWidth="1"/>
    <col min="6916" max="6916" width="13" style="100" customWidth="1"/>
    <col min="6917" max="6918" width="10.28515625" style="100" customWidth="1"/>
    <col min="6919" max="6919" width="12.42578125" style="100" customWidth="1"/>
    <col min="6920" max="6921" width="8.85546875" style="100"/>
    <col min="6922" max="6922" width="7.85546875" style="100" customWidth="1"/>
    <col min="6923" max="7168" width="8.85546875" style="100"/>
    <col min="7169" max="7169" width="37.140625" style="100" customWidth="1"/>
    <col min="7170" max="7171" width="10.5703125" style="100" customWidth="1"/>
    <col min="7172" max="7172" width="13" style="100" customWidth="1"/>
    <col min="7173" max="7174" width="10.28515625" style="100" customWidth="1"/>
    <col min="7175" max="7175" width="12.42578125" style="100" customWidth="1"/>
    <col min="7176" max="7177" width="8.85546875" style="100"/>
    <col min="7178" max="7178" width="7.85546875" style="100" customWidth="1"/>
    <col min="7179" max="7424" width="8.85546875" style="100"/>
    <col min="7425" max="7425" width="37.140625" style="100" customWidth="1"/>
    <col min="7426" max="7427" width="10.5703125" style="100" customWidth="1"/>
    <col min="7428" max="7428" width="13" style="100" customWidth="1"/>
    <col min="7429" max="7430" width="10.28515625" style="100" customWidth="1"/>
    <col min="7431" max="7431" width="12.42578125" style="100" customWidth="1"/>
    <col min="7432" max="7433" width="8.85546875" style="100"/>
    <col min="7434" max="7434" width="7.85546875" style="100" customWidth="1"/>
    <col min="7435" max="7680" width="8.85546875" style="100"/>
    <col min="7681" max="7681" width="37.140625" style="100" customWidth="1"/>
    <col min="7682" max="7683" width="10.5703125" style="100" customWidth="1"/>
    <col min="7684" max="7684" width="13" style="100" customWidth="1"/>
    <col min="7685" max="7686" width="10.28515625" style="100" customWidth="1"/>
    <col min="7687" max="7687" width="12.42578125" style="100" customWidth="1"/>
    <col min="7688" max="7689" width="8.85546875" style="100"/>
    <col min="7690" max="7690" width="7.85546875" style="100" customWidth="1"/>
    <col min="7691" max="7936" width="8.85546875" style="100"/>
    <col min="7937" max="7937" width="37.140625" style="100" customWidth="1"/>
    <col min="7938" max="7939" width="10.5703125" style="100" customWidth="1"/>
    <col min="7940" max="7940" width="13" style="100" customWidth="1"/>
    <col min="7941" max="7942" width="10.28515625" style="100" customWidth="1"/>
    <col min="7943" max="7943" width="12.42578125" style="100" customWidth="1"/>
    <col min="7944" max="7945" width="8.85546875" style="100"/>
    <col min="7946" max="7946" width="7.85546875" style="100" customWidth="1"/>
    <col min="7947" max="8192" width="8.85546875" style="100"/>
    <col min="8193" max="8193" width="37.140625" style="100" customWidth="1"/>
    <col min="8194" max="8195" width="10.5703125" style="100" customWidth="1"/>
    <col min="8196" max="8196" width="13" style="100" customWidth="1"/>
    <col min="8197" max="8198" width="10.28515625" style="100" customWidth="1"/>
    <col min="8199" max="8199" width="12.42578125" style="100" customWidth="1"/>
    <col min="8200" max="8201" width="8.85546875" style="100"/>
    <col min="8202" max="8202" width="7.85546875" style="100" customWidth="1"/>
    <col min="8203" max="8448" width="8.85546875" style="100"/>
    <col min="8449" max="8449" width="37.140625" style="100" customWidth="1"/>
    <col min="8450" max="8451" width="10.5703125" style="100" customWidth="1"/>
    <col min="8452" max="8452" width="13" style="100" customWidth="1"/>
    <col min="8453" max="8454" width="10.28515625" style="100" customWidth="1"/>
    <col min="8455" max="8455" width="12.42578125" style="100" customWidth="1"/>
    <col min="8456" max="8457" width="8.85546875" style="100"/>
    <col min="8458" max="8458" width="7.85546875" style="100" customWidth="1"/>
    <col min="8459" max="8704" width="8.85546875" style="100"/>
    <col min="8705" max="8705" width="37.140625" style="100" customWidth="1"/>
    <col min="8706" max="8707" width="10.5703125" style="100" customWidth="1"/>
    <col min="8708" max="8708" width="13" style="100" customWidth="1"/>
    <col min="8709" max="8710" width="10.28515625" style="100" customWidth="1"/>
    <col min="8711" max="8711" width="12.42578125" style="100" customWidth="1"/>
    <col min="8712" max="8713" width="8.85546875" style="100"/>
    <col min="8714" max="8714" width="7.85546875" style="100" customWidth="1"/>
    <col min="8715" max="8960" width="8.85546875" style="100"/>
    <col min="8961" max="8961" width="37.140625" style="100" customWidth="1"/>
    <col min="8962" max="8963" width="10.5703125" style="100" customWidth="1"/>
    <col min="8964" max="8964" width="13" style="100" customWidth="1"/>
    <col min="8965" max="8966" width="10.28515625" style="100" customWidth="1"/>
    <col min="8967" max="8967" width="12.42578125" style="100" customWidth="1"/>
    <col min="8968" max="8969" width="8.85546875" style="100"/>
    <col min="8970" max="8970" width="7.85546875" style="100" customWidth="1"/>
    <col min="8971" max="9216" width="8.85546875" style="100"/>
    <col min="9217" max="9217" width="37.140625" style="100" customWidth="1"/>
    <col min="9218" max="9219" width="10.5703125" style="100" customWidth="1"/>
    <col min="9220" max="9220" width="13" style="100" customWidth="1"/>
    <col min="9221" max="9222" width="10.28515625" style="100" customWidth="1"/>
    <col min="9223" max="9223" width="12.42578125" style="100" customWidth="1"/>
    <col min="9224" max="9225" width="8.85546875" style="100"/>
    <col min="9226" max="9226" width="7.85546875" style="100" customWidth="1"/>
    <col min="9227" max="9472" width="8.85546875" style="100"/>
    <col min="9473" max="9473" width="37.140625" style="100" customWidth="1"/>
    <col min="9474" max="9475" width="10.5703125" style="100" customWidth="1"/>
    <col min="9476" max="9476" width="13" style="100" customWidth="1"/>
    <col min="9477" max="9478" width="10.28515625" style="100" customWidth="1"/>
    <col min="9479" max="9479" width="12.42578125" style="100" customWidth="1"/>
    <col min="9480" max="9481" width="8.85546875" style="100"/>
    <col min="9482" max="9482" width="7.85546875" style="100" customWidth="1"/>
    <col min="9483" max="9728" width="8.85546875" style="100"/>
    <col min="9729" max="9729" width="37.140625" style="100" customWidth="1"/>
    <col min="9730" max="9731" width="10.5703125" style="100" customWidth="1"/>
    <col min="9732" max="9732" width="13" style="100" customWidth="1"/>
    <col min="9733" max="9734" width="10.28515625" style="100" customWidth="1"/>
    <col min="9735" max="9735" width="12.42578125" style="100" customWidth="1"/>
    <col min="9736" max="9737" width="8.85546875" style="100"/>
    <col min="9738" max="9738" width="7.85546875" style="100" customWidth="1"/>
    <col min="9739" max="9984" width="8.85546875" style="100"/>
    <col min="9985" max="9985" width="37.140625" style="100" customWidth="1"/>
    <col min="9986" max="9987" width="10.5703125" style="100" customWidth="1"/>
    <col min="9988" max="9988" width="13" style="100" customWidth="1"/>
    <col min="9989" max="9990" width="10.28515625" style="100" customWidth="1"/>
    <col min="9991" max="9991" width="12.42578125" style="100" customWidth="1"/>
    <col min="9992" max="9993" width="8.85546875" style="100"/>
    <col min="9994" max="9994" width="7.85546875" style="100" customWidth="1"/>
    <col min="9995" max="10240" width="8.85546875" style="100"/>
    <col min="10241" max="10241" width="37.140625" style="100" customWidth="1"/>
    <col min="10242" max="10243" width="10.5703125" style="100" customWidth="1"/>
    <col min="10244" max="10244" width="13" style="100" customWidth="1"/>
    <col min="10245" max="10246" width="10.28515625" style="100" customWidth="1"/>
    <col min="10247" max="10247" width="12.42578125" style="100" customWidth="1"/>
    <col min="10248" max="10249" width="8.85546875" style="100"/>
    <col min="10250" max="10250" width="7.85546875" style="100" customWidth="1"/>
    <col min="10251" max="10496" width="8.85546875" style="100"/>
    <col min="10497" max="10497" width="37.140625" style="100" customWidth="1"/>
    <col min="10498" max="10499" width="10.5703125" style="100" customWidth="1"/>
    <col min="10500" max="10500" width="13" style="100" customWidth="1"/>
    <col min="10501" max="10502" width="10.28515625" style="100" customWidth="1"/>
    <col min="10503" max="10503" width="12.42578125" style="100" customWidth="1"/>
    <col min="10504" max="10505" width="8.85546875" style="100"/>
    <col min="10506" max="10506" width="7.85546875" style="100" customWidth="1"/>
    <col min="10507" max="10752" width="8.85546875" style="100"/>
    <col min="10753" max="10753" width="37.140625" style="100" customWidth="1"/>
    <col min="10754" max="10755" width="10.5703125" style="100" customWidth="1"/>
    <col min="10756" max="10756" width="13" style="100" customWidth="1"/>
    <col min="10757" max="10758" width="10.28515625" style="100" customWidth="1"/>
    <col min="10759" max="10759" width="12.42578125" style="100" customWidth="1"/>
    <col min="10760" max="10761" width="8.85546875" style="100"/>
    <col min="10762" max="10762" width="7.85546875" style="100" customWidth="1"/>
    <col min="10763" max="11008" width="8.85546875" style="100"/>
    <col min="11009" max="11009" width="37.140625" style="100" customWidth="1"/>
    <col min="11010" max="11011" width="10.5703125" style="100" customWidth="1"/>
    <col min="11012" max="11012" width="13" style="100" customWidth="1"/>
    <col min="11013" max="11014" width="10.28515625" style="100" customWidth="1"/>
    <col min="11015" max="11015" width="12.42578125" style="100" customWidth="1"/>
    <col min="11016" max="11017" width="8.85546875" style="100"/>
    <col min="11018" max="11018" width="7.85546875" style="100" customWidth="1"/>
    <col min="11019" max="11264" width="8.85546875" style="100"/>
    <col min="11265" max="11265" width="37.140625" style="100" customWidth="1"/>
    <col min="11266" max="11267" width="10.5703125" style="100" customWidth="1"/>
    <col min="11268" max="11268" width="13" style="100" customWidth="1"/>
    <col min="11269" max="11270" width="10.28515625" style="100" customWidth="1"/>
    <col min="11271" max="11271" width="12.42578125" style="100" customWidth="1"/>
    <col min="11272" max="11273" width="8.85546875" style="100"/>
    <col min="11274" max="11274" width="7.85546875" style="100" customWidth="1"/>
    <col min="11275" max="11520" width="8.85546875" style="100"/>
    <col min="11521" max="11521" width="37.140625" style="100" customWidth="1"/>
    <col min="11522" max="11523" width="10.5703125" style="100" customWidth="1"/>
    <col min="11524" max="11524" width="13" style="100" customWidth="1"/>
    <col min="11525" max="11526" width="10.28515625" style="100" customWidth="1"/>
    <col min="11527" max="11527" width="12.42578125" style="100" customWidth="1"/>
    <col min="11528" max="11529" width="8.85546875" style="100"/>
    <col min="11530" max="11530" width="7.85546875" style="100" customWidth="1"/>
    <col min="11531" max="11776" width="8.85546875" style="100"/>
    <col min="11777" max="11777" width="37.140625" style="100" customWidth="1"/>
    <col min="11778" max="11779" width="10.5703125" style="100" customWidth="1"/>
    <col min="11780" max="11780" width="13" style="100" customWidth="1"/>
    <col min="11781" max="11782" width="10.28515625" style="100" customWidth="1"/>
    <col min="11783" max="11783" width="12.42578125" style="100" customWidth="1"/>
    <col min="11784" max="11785" width="8.85546875" style="100"/>
    <col min="11786" max="11786" width="7.85546875" style="100" customWidth="1"/>
    <col min="11787" max="12032" width="8.85546875" style="100"/>
    <col min="12033" max="12033" width="37.140625" style="100" customWidth="1"/>
    <col min="12034" max="12035" width="10.5703125" style="100" customWidth="1"/>
    <col min="12036" max="12036" width="13" style="100" customWidth="1"/>
    <col min="12037" max="12038" width="10.28515625" style="100" customWidth="1"/>
    <col min="12039" max="12039" width="12.42578125" style="100" customWidth="1"/>
    <col min="12040" max="12041" width="8.85546875" style="100"/>
    <col min="12042" max="12042" width="7.85546875" style="100" customWidth="1"/>
    <col min="12043" max="12288" width="8.85546875" style="100"/>
    <col min="12289" max="12289" width="37.140625" style="100" customWidth="1"/>
    <col min="12290" max="12291" width="10.5703125" style="100" customWidth="1"/>
    <col min="12292" max="12292" width="13" style="100" customWidth="1"/>
    <col min="12293" max="12294" width="10.28515625" style="100" customWidth="1"/>
    <col min="12295" max="12295" width="12.42578125" style="100" customWidth="1"/>
    <col min="12296" max="12297" width="8.85546875" style="100"/>
    <col min="12298" max="12298" width="7.85546875" style="100" customWidth="1"/>
    <col min="12299" max="12544" width="8.85546875" style="100"/>
    <col min="12545" max="12545" width="37.140625" style="100" customWidth="1"/>
    <col min="12546" max="12547" width="10.5703125" style="100" customWidth="1"/>
    <col min="12548" max="12548" width="13" style="100" customWidth="1"/>
    <col min="12549" max="12550" width="10.28515625" style="100" customWidth="1"/>
    <col min="12551" max="12551" width="12.42578125" style="100" customWidth="1"/>
    <col min="12552" max="12553" width="8.85546875" style="100"/>
    <col min="12554" max="12554" width="7.85546875" style="100" customWidth="1"/>
    <col min="12555" max="12800" width="8.85546875" style="100"/>
    <col min="12801" max="12801" width="37.140625" style="100" customWidth="1"/>
    <col min="12802" max="12803" width="10.5703125" style="100" customWidth="1"/>
    <col min="12804" max="12804" width="13" style="100" customWidth="1"/>
    <col min="12805" max="12806" width="10.28515625" style="100" customWidth="1"/>
    <col min="12807" max="12807" width="12.42578125" style="100" customWidth="1"/>
    <col min="12808" max="12809" width="8.85546875" style="100"/>
    <col min="12810" max="12810" width="7.85546875" style="100" customWidth="1"/>
    <col min="12811" max="13056" width="8.85546875" style="100"/>
    <col min="13057" max="13057" width="37.140625" style="100" customWidth="1"/>
    <col min="13058" max="13059" width="10.5703125" style="100" customWidth="1"/>
    <col min="13060" max="13060" width="13" style="100" customWidth="1"/>
    <col min="13061" max="13062" width="10.28515625" style="100" customWidth="1"/>
    <col min="13063" max="13063" width="12.42578125" style="100" customWidth="1"/>
    <col min="13064" max="13065" width="8.85546875" style="100"/>
    <col min="13066" max="13066" width="7.85546875" style="100" customWidth="1"/>
    <col min="13067" max="13312" width="8.85546875" style="100"/>
    <col min="13313" max="13313" width="37.140625" style="100" customWidth="1"/>
    <col min="13314" max="13315" width="10.5703125" style="100" customWidth="1"/>
    <col min="13316" max="13316" width="13" style="100" customWidth="1"/>
    <col min="13317" max="13318" width="10.28515625" style="100" customWidth="1"/>
    <col min="13319" max="13319" width="12.42578125" style="100" customWidth="1"/>
    <col min="13320" max="13321" width="8.85546875" style="100"/>
    <col min="13322" max="13322" width="7.85546875" style="100" customWidth="1"/>
    <col min="13323" max="13568" width="8.85546875" style="100"/>
    <col min="13569" max="13569" width="37.140625" style="100" customWidth="1"/>
    <col min="13570" max="13571" width="10.5703125" style="100" customWidth="1"/>
    <col min="13572" max="13572" width="13" style="100" customWidth="1"/>
    <col min="13573" max="13574" width="10.28515625" style="100" customWidth="1"/>
    <col min="13575" max="13575" width="12.42578125" style="100" customWidth="1"/>
    <col min="13576" max="13577" width="8.85546875" style="100"/>
    <col min="13578" max="13578" width="7.85546875" style="100" customWidth="1"/>
    <col min="13579" max="13824" width="8.85546875" style="100"/>
    <col min="13825" max="13825" width="37.140625" style="100" customWidth="1"/>
    <col min="13826" max="13827" width="10.5703125" style="100" customWidth="1"/>
    <col min="13828" max="13828" width="13" style="100" customWidth="1"/>
    <col min="13829" max="13830" width="10.28515625" style="100" customWidth="1"/>
    <col min="13831" max="13831" width="12.42578125" style="100" customWidth="1"/>
    <col min="13832" max="13833" width="8.85546875" style="100"/>
    <col min="13834" max="13834" width="7.85546875" style="100" customWidth="1"/>
    <col min="13835" max="14080" width="8.85546875" style="100"/>
    <col min="14081" max="14081" width="37.140625" style="100" customWidth="1"/>
    <col min="14082" max="14083" width="10.5703125" style="100" customWidth="1"/>
    <col min="14084" max="14084" width="13" style="100" customWidth="1"/>
    <col min="14085" max="14086" width="10.28515625" style="100" customWidth="1"/>
    <col min="14087" max="14087" width="12.42578125" style="100" customWidth="1"/>
    <col min="14088" max="14089" width="8.85546875" style="100"/>
    <col min="14090" max="14090" width="7.85546875" style="100" customWidth="1"/>
    <col min="14091" max="14336" width="8.85546875" style="100"/>
    <col min="14337" max="14337" width="37.140625" style="100" customWidth="1"/>
    <col min="14338" max="14339" width="10.5703125" style="100" customWidth="1"/>
    <col min="14340" max="14340" width="13" style="100" customWidth="1"/>
    <col min="14341" max="14342" width="10.28515625" style="100" customWidth="1"/>
    <col min="14343" max="14343" width="12.42578125" style="100" customWidth="1"/>
    <col min="14344" max="14345" width="8.85546875" style="100"/>
    <col min="14346" max="14346" width="7.85546875" style="100" customWidth="1"/>
    <col min="14347" max="14592" width="8.85546875" style="100"/>
    <col min="14593" max="14593" width="37.140625" style="100" customWidth="1"/>
    <col min="14594" max="14595" width="10.5703125" style="100" customWidth="1"/>
    <col min="14596" max="14596" width="13" style="100" customWidth="1"/>
    <col min="14597" max="14598" width="10.28515625" style="100" customWidth="1"/>
    <col min="14599" max="14599" width="12.42578125" style="100" customWidth="1"/>
    <col min="14600" max="14601" width="8.85546875" style="100"/>
    <col min="14602" max="14602" width="7.85546875" style="100" customWidth="1"/>
    <col min="14603" max="14848" width="8.85546875" style="100"/>
    <col min="14849" max="14849" width="37.140625" style="100" customWidth="1"/>
    <col min="14850" max="14851" width="10.5703125" style="100" customWidth="1"/>
    <col min="14852" max="14852" width="13" style="100" customWidth="1"/>
    <col min="14853" max="14854" width="10.28515625" style="100" customWidth="1"/>
    <col min="14855" max="14855" width="12.42578125" style="100" customWidth="1"/>
    <col min="14856" max="14857" width="8.85546875" style="100"/>
    <col min="14858" max="14858" width="7.85546875" style="100" customWidth="1"/>
    <col min="14859" max="15104" width="8.85546875" style="100"/>
    <col min="15105" max="15105" width="37.140625" style="100" customWidth="1"/>
    <col min="15106" max="15107" width="10.5703125" style="100" customWidth="1"/>
    <col min="15108" max="15108" width="13" style="100" customWidth="1"/>
    <col min="15109" max="15110" width="10.28515625" style="100" customWidth="1"/>
    <col min="15111" max="15111" width="12.42578125" style="100" customWidth="1"/>
    <col min="15112" max="15113" width="8.85546875" style="100"/>
    <col min="15114" max="15114" width="7.85546875" style="100" customWidth="1"/>
    <col min="15115" max="15360" width="8.85546875" style="100"/>
    <col min="15361" max="15361" width="37.140625" style="100" customWidth="1"/>
    <col min="15362" max="15363" width="10.5703125" style="100" customWidth="1"/>
    <col min="15364" max="15364" width="13" style="100" customWidth="1"/>
    <col min="15365" max="15366" width="10.28515625" style="100" customWidth="1"/>
    <col min="15367" max="15367" width="12.42578125" style="100" customWidth="1"/>
    <col min="15368" max="15369" width="8.85546875" style="100"/>
    <col min="15370" max="15370" width="7.85546875" style="100" customWidth="1"/>
    <col min="15371" max="15616" width="8.85546875" style="100"/>
    <col min="15617" max="15617" width="37.140625" style="100" customWidth="1"/>
    <col min="15618" max="15619" width="10.5703125" style="100" customWidth="1"/>
    <col min="15620" max="15620" width="13" style="100" customWidth="1"/>
    <col min="15621" max="15622" width="10.28515625" style="100" customWidth="1"/>
    <col min="15623" max="15623" width="12.42578125" style="100" customWidth="1"/>
    <col min="15624" max="15625" width="8.85546875" style="100"/>
    <col min="15626" max="15626" width="7.85546875" style="100" customWidth="1"/>
    <col min="15627" max="15872" width="8.85546875" style="100"/>
    <col min="15873" max="15873" width="37.140625" style="100" customWidth="1"/>
    <col min="15874" max="15875" width="10.5703125" style="100" customWidth="1"/>
    <col min="15876" max="15876" width="13" style="100" customWidth="1"/>
    <col min="15877" max="15878" width="10.28515625" style="100" customWidth="1"/>
    <col min="15879" max="15879" width="12.42578125" style="100" customWidth="1"/>
    <col min="15880" max="15881" width="8.85546875" style="100"/>
    <col min="15882" max="15882" width="7.85546875" style="100" customWidth="1"/>
    <col min="15883" max="16128" width="8.85546875" style="100"/>
    <col min="16129" max="16129" width="37.140625" style="100" customWidth="1"/>
    <col min="16130" max="16131" width="10.5703125" style="100" customWidth="1"/>
    <col min="16132" max="16132" width="13" style="100" customWidth="1"/>
    <col min="16133" max="16134" width="10.28515625" style="100" customWidth="1"/>
    <col min="16135" max="16135" width="12.42578125" style="100" customWidth="1"/>
    <col min="16136" max="16137" width="8.85546875" style="100"/>
    <col min="16138" max="16138" width="7.85546875" style="100" customWidth="1"/>
    <col min="16139" max="16384" width="8.85546875" style="100"/>
  </cols>
  <sheetData>
    <row r="1" spans="1:12" s="83" customFormat="1" ht="22.5" x14ac:dyDescent="0.3">
      <c r="A1" s="394" t="s">
        <v>338</v>
      </c>
      <c r="B1" s="394"/>
      <c r="C1" s="394"/>
      <c r="D1" s="394"/>
      <c r="E1" s="394"/>
      <c r="F1" s="394"/>
      <c r="G1" s="394"/>
      <c r="H1" s="394"/>
      <c r="I1" s="394"/>
      <c r="J1" s="311"/>
    </row>
    <row r="2" spans="1:12" s="83" customFormat="1" ht="19.5" customHeight="1" x14ac:dyDescent="0.3">
      <c r="A2" s="412" t="s">
        <v>95</v>
      </c>
      <c r="B2" s="412"/>
      <c r="C2" s="412"/>
      <c r="D2" s="412"/>
      <c r="E2" s="412"/>
      <c r="F2" s="412"/>
      <c r="G2" s="412"/>
      <c r="H2" s="412"/>
      <c r="I2" s="412"/>
      <c r="J2" s="312"/>
    </row>
    <row r="3" spans="1:12" s="86" customFormat="1" ht="20.25" customHeight="1" x14ac:dyDescent="0.3">
      <c r="A3" s="279" t="s">
        <v>243</v>
      </c>
      <c r="B3" s="190"/>
      <c r="C3" s="190"/>
      <c r="D3" s="190"/>
      <c r="E3" s="190"/>
      <c r="F3" s="190"/>
      <c r="G3" s="190"/>
      <c r="H3" s="190"/>
      <c r="I3" s="313" t="s">
        <v>339</v>
      </c>
    </row>
    <row r="4" spans="1:12" s="86" customFormat="1" ht="34.5" customHeight="1" x14ac:dyDescent="0.2">
      <c r="A4" s="413"/>
      <c r="B4" s="414" t="s">
        <v>530</v>
      </c>
      <c r="C4" s="415"/>
      <c r="D4" s="415"/>
      <c r="E4" s="416"/>
      <c r="F4" s="417" t="s">
        <v>535</v>
      </c>
      <c r="G4" s="418"/>
      <c r="H4" s="418"/>
      <c r="I4" s="419"/>
    </row>
    <row r="5" spans="1:12" s="86" customFormat="1" ht="69.75" customHeight="1" x14ac:dyDescent="0.2">
      <c r="A5" s="413"/>
      <c r="B5" s="314" t="s">
        <v>340</v>
      </c>
      <c r="C5" s="314" t="s">
        <v>341</v>
      </c>
      <c r="D5" s="314" t="s">
        <v>342</v>
      </c>
      <c r="E5" s="314" t="s">
        <v>341</v>
      </c>
      <c r="F5" s="314" t="s">
        <v>340</v>
      </c>
      <c r="G5" s="314" t="s">
        <v>341</v>
      </c>
      <c r="H5" s="314" t="s">
        <v>342</v>
      </c>
      <c r="I5" s="314" t="s">
        <v>341</v>
      </c>
    </row>
    <row r="6" spans="1:12" s="90" customFormat="1" ht="34.5" customHeight="1" x14ac:dyDescent="0.25">
      <c r="A6" s="315" t="s">
        <v>67</v>
      </c>
      <c r="B6" s="316">
        <f>[11]Шаблон!$I$9</f>
        <v>17550</v>
      </c>
      <c r="C6" s="317">
        <f>B6/'9'!C5*100</f>
        <v>57.709381473808818</v>
      </c>
      <c r="D6" s="316">
        <f>'9'!C5-'10'!B6</f>
        <v>12861</v>
      </c>
      <c r="E6" s="318">
        <f>100-C6</f>
        <v>42.290618526191182</v>
      </c>
      <c r="F6" s="316">
        <f>[11]Шаблон!$AL$9</f>
        <v>6538</v>
      </c>
      <c r="G6" s="317">
        <f>F6/'9'!F5*100</f>
        <v>61.028656772145993</v>
      </c>
      <c r="H6" s="316">
        <f>'9'!F5-'10'!F6</f>
        <v>4175</v>
      </c>
      <c r="I6" s="318">
        <f>100-G6</f>
        <v>38.971343227854007</v>
      </c>
      <c r="K6" s="319"/>
    </row>
    <row r="7" spans="1:12" s="90" customFormat="1" ht="34.5" customHeight="1" x14ac:dyDescent="0.25">
      <c r="A7" s="320" t="s">
        <v>96</v>
      </c>
      <c r="B7" s="316">
        <f>SUM(B9:B27)</f>
        <v>15571</v>
      </c>
      <c r="C7" s="317">
        <f>B7/'9'!C6*100</f>
        <v>56.718755691545553</v>
      </c>
      <c r="D7" s="316">
        <f>SUM(D9:D27)</f>
        <v>11882</v>
      </c>
      <c r="E7" s="318">
        <f>100-C7</f>
        <v>43.281244308454447</v>
      </c>
      <c r="F7" s="316">
        <f>SUM(F9:F27)</f>
        <v>5923</v>
      </c>
      <c r="G7" s="317">
        <f>F7/'9'!F6*100</f>
        <v>59.852465642683917</v>
      </c>
      <c r="H7" s="316">
        <f>SUM(H9:H27)</f>
        <v>3973</v>
      </c>
      <c r="I7" s="318">
        <f>100-G7</f>
        <v>40.147534357316083</v>
      </c>
    </row>
    <row r="8" spans="1:12" s="90" customFormat="1" ht="15.75" x14ac:dyDescent="0.25">
      <c r="A8" s="321" t="s">
        <v>33</v>
      </c>
      <c r="B8" s="198"/>
      <c r="C8" s="322"/>
      <c r="D8" s="198"/>
      <c r="E8" s="323"/>
      <c r="F8" s="324"/>
      <c r="G8" s="325"/>
      <c r="H8" s="324"/>
      <c r="I8" s="323"/>
    </row>
    <row r="9" spans="1:12" ht="15.75" x14ac:dyDescent="0.2">
      <c r="A9" s="326" t="s">
        <v>34</v>
      </c>
      <c r="B9" s="327">
        <f>[11]Шаблон!$I10</f>
        <v>1456</v>
      </c>
      <c r="C9" s="329">
        <f>B9/'9'!C8*100</f>
        <v>31.258050665521679</v>
      </c>
      <c r="D9" s="328">
        <f>'9'!C8-'10'!B9</f>
        <v>3202</v>
      </c>
      <c r="E9" s="329">
        <f>100-C9</f>
        <v>68.741949334478321</v>
      </c>
      <c r="F9" s="327">
        <f>[11]Шаблон!$AL10</f>
        <v>417</v>
      </c>
      <c r="G9" s="333">
        <f>F9/'9'!F8*100</f>
        <v>42.206477732793523</v>
      </c>
      <c r="H9" s="328">
        <f>'9'!F8-'10'!F9</f>
        <v>571</v>
      </c>
      <c r="I9" s="329">
        <f>100-G9</f>
        <v>57.793522267206477</v>
      </c>
      <c r="J9" s="99"/>
      <c r="K9" s="102"/>
      <c r="L9" s="102"/>
    </row>
    <row r="10" spans="1:12" ht="15.75" x14ac:dyDescent="0.2">
      <c r="A10" s="95" t="s">
        <v>35</v>
      </c>
      <c r="B10" s="327">
        <f>[11]Шаблон!$I11</f>
        <v>60</v>
      </c>
      <c r="C10" s="331">
        <f>B10/'9'!C9*100</f>
        <v>58.252427184466015</v>
      </c>
      <c r="D10" s="97">
        <f>'9'!C9-'10'!B10</f>
        <v>43</v>
      </c>
      <c r="E10" s="331">
        <f t="shared" ref="E10:E27" si="0">100-C10</f>
        <v>41.747572815533985</v>
      </c>
      <c r="F10" s="327">
        <f>[11]Шаблон!$AL11</f>
        <v>46</v>
      </c>
      <c r="G10" s="334">
        <f>F10/'9'!F9*100</f>
        <v>74.193548387096769</v>
      </c>
      <c r="H10" s="328">
        <f>'9'!F9-'10'!F10</f>
        <v>16</v>
      </c>
      <c r="I10" s="331">
        <f t="shared" ref="I10:I27" si="1">100-G10</f>
        <v>25.806451612903231</v>
      </c>
      <c r="J10" s="99"/>
      <c r="K10" s="102"/>
      <c r="L10" s="102"/>
    </row>
    <row r="11" spans="1:12" s="103" customFormat="1" ht="15.75" x14ac:dyDescent="0.2">
      <c r="A11" s="95" t="s">
        <v>36</v>
      </c>
      <c r="B11" s="327">
        <f>[11]Шаблон!$I12</f>
        <v>1705</v>
      </c>
      <c r="C11" s="331">
        <f>B11/'9'!C10*100</f>
        <v>52.332719459791285</v>
      </c>
      <c r="D11" s="97">
        <f>'9'!C10-'10'!B11</f>
        <v>1553</v>
      </c>
      <c r="E11" s="331">
        <f t="shared" si="0"/>
        <v>47.667280540208715</v>
      </c>
      <c r="F11" s="327">
        <f>[11]Шаблон!$AL12</f>
        <v>570</v>
      </c>
      <c r="G11" s="334">
        <f>F11/'9'!F10*100</f>
        <v>58.163265306122447</v>
      </c>
      <c r="H11" s="328">
        <f>'9'!F10-'10'!F11</f>
        <v>410</v>
      </c>
      <c r="I11" s="331">
        <f t="shared" si="1"/>
        <v>41.836734693877553</v>
      </c>
      <c r="J11" s="99"/>
      <c r="K11" s="102"/>
      <c r="L11" s="102"/>
    </row>
    <row r="12" spans="1:12" ht="31.5" x14ac:dyDescent="0.2">
      <c r="A12" s="95" t="s">
        <v>37</v>
      </c>
      <c r="B12" s="327">
        <f>[11]Шаблон!$I13</f>
        <v>325</v>
      </c>
      <c r="C12" s="331">
        <f>B12/'9'!C11*100</f>
        <v>46.033994334277622</v>
      </c>
      <c r="D12" s="97">
        <f>'9'!C11-'10'!B12</f>
        <v>381</v>
      </c>
      <c r="E12" s="331">
        <f t="shared" si="0"/>
        <v>53.966005665722378</v>
      </c>
      <c r="F12" s="327">
        <f>[11]Шаблон!$AL13</f>
        <v>227</v>
      </c>
      <c r="G12" s="334">
        <f>F12/'9'!F11*100</f>
        <v>50.556792873051229</v>
      </c>
      <c r="H12" s="328">
        <f>'9'!F11-'10'!F12</f>
        <v>222</v>
      </c>
      <c r="I12" s="331">
        <f t="shared" si="1"/>
        <v>49.443207126948771</v>
      </c>
      <c r="J12" s="99"/>
      <c r="K12" s="102"/>
      <c r="L12" s="102"/>
    </row>
    <row r="13" spans="1:12" ht="26.25" customHeight="1" x14ac:dyDescent="0.2">
      <c r="A13" s="95" t="s">
        <v>38</v>
      </c>
      <c r="B13" s="327">
        <f>[11]Шаблон!$I14</f>
        <v>106</v>
      </c>
      <c r="C13" s="331">
        <f>B13/'9'!C12*100</f>
        <v>40.61302681992337</v>
      </c>
      <c r="D13" s="97">
        <f>'9'!C12-'10'!B13</f>
        <v>155</v>
      </c>
      <c r="E13" s="331">
        <f t="shared" si="0"/>
        <v>59.38697318007663</v>
      </c>
      <c r="F13" s="327">
        <f>[11]Шаблон!$AL14</f>
        <v>47</v>
      </c>
      <c r="G13" s="334">
        <f>F13/'9'!F12*100</f>
        <v>46.078431372549019</v>
      </c>
      <c r="H13" s="328">
        <f>'9'!F12-'10'!F13</f>
        <v>55</v>
      </c>
      <c r="I13" s="331">
        <f t="shared" si="1"/>
        <v>53.921568627450981</v>
      </c>
      <c r="J13" s="99"/>
      <c r="K13" s="102"/>
      <c r="L13" s="102"/>
    </row>
    <row r="14" spans="1:12" ht="15.75" x14ac:dyDescent="0.2">
      <c r="A14" s="95" t="s">
        <v>39</v>
      </c>
      <c r="B14" s="327">
        <f>[11]Шаблон!$I15</f>
        <v>144</v>
      </c>
      <c r="C14" s="331">
        <f>B14/'9'!C13*100</f>
        <v>21.524663677130047</v>
      </c>
      <c r="D14" s="97">
        <f>'9'!C13-'10'!B14</f>
        <v>525</v>
      </c>
      <c r="E14" s="331">
        <f t="shared" si="0"/>
        <v>78.47533632286995</v>
      </c>
      <c r="F14" s="327">
        <f>[11]Шаблон!$AL15</f>
        <v>50</v>
      </c>
      <c r="G14" s="334">
        <f>F14/'9'!F13*100</f>
        <v>30.864197530864196</v>
      </c>
      <c r="H14" s="328">
        <f>'9'!F13-'10'!F14</f>
        <v>112</v>
      </c>
      <c r="I14" s="331">
        <f t="shared" si="1"/>
        <v>69.135802469135797</v>
      </c>
      <c r="J14" s="99"/>
      <c r="K14" s="102"/>
      <c r="L14" s="102"/>
    </row>
    <row r="15" spans="1:12" ht="31.5" x14ac:dyDescent="0.2">
      <c r="A15" s="95" t="s">
        <v>40</v>
      </c>
      <c r="B15" s="327">
        <f>[11]Шаблон!$I16</f>
        <v>3440</v>
      </c>
      <c r="C15" s="331">
        <f>B15/'9'!C14*100</f>
        <v>72.223388620617257</v>
      </c>
      <c r="D15" s="97">
        <f>'9'!C14-'10'!B15</f>
        <v>1323</v>
      </c>
      <c r="E15" s="331">
        <f t="shared" si="0"/>
        <v>27.776611379382743</v>
      </c>
      <c r="F15" s="327">
        <f>[11]Шаблон!$AL16</f>
        <v>1105</v>
      </c>
      <c r="G15" s="334">
        <f>F15/'9'!F14*100</f>
        <v>73.37317397078354</v>
      </c>
      <c r="H15" s="328">
        <f>'9'!F14-'10'!F15</f>
        <v>401</v>
      </c>
      <c r="I15" s="331">
        <f t="shared" si="1"/>
        <v>26.62682602921646</v>
      </c>
      <c r="J15" s="99"/>
      <c r="K15" s="102"/>
      <c r="L15" s="102"/>
    </row>
    <row r="16" spans="1:12" ht="31.5" x14ac:dyDescent="0.2">
      <c r="A16" s="95" t="s">
        <v>41</v>
      </c>
      <c r="B16" s="327">
        <f>[11]Шаблон!$I17</f>
        <v>741</v>
      </c>
      <c r="C16" s="331">
        <f>B16/'9'!C15*100</f>
        <v>50.476839237057227</v>
      </c>
      <c r="D16" s="97">
        <f>'9'!C15-'10'!B16</f>
        <v>727</v>
      </c>
      <c r="E16" s="331">
        <f t="shared" si="0"/>
        <v>49.523160762942773</v>
      </c>
      <c r="F16" s="327">
        <f>[11]Шаблон!$AL17</f>
        <v>280</v>
      </c>
      <c r="G16" s="334">
        <f>F16/'9'!F15*100</f>
        <v>57.026476578411398</v>
      </c>
      <c r="H16" s="328">
        <f>'9'!F15-'10'!F16</f>
        <v>211</v>
      </c>
      <c r="I16" s="331">
        <f t="shared" si="1"/>
        <v>42.973523421588602</v>
      </c>
      <c r="J16" s="99"/>
      <c r="K16" s="102"/>
      <c r="L16" s="102"/>
    </row>
    <row r="17" spans="1:12" ht="18.75" customHeight="1" x14ac:dyDescent="0.2">
      <c r="A17" s="95" t="s">
        <v>42</v>
      </c>
      <c r="B17" s="327">
        <f>[11]Шаблон!$I18</f>
        <v>756</v>
      </c>
      <c r="C17" s="331">
        <f>B17/'9'!C16*100</f>
        <v>89.15094339622641</v>
      </c>
      <c r="D17" s="97">
        <f>'9'!C16-'10'!B17</f>
        <v>92</v>
      </c>
      <c r="E17" s="331">
        <f t="shared" si="0"/>
        <v>10.84905660377359</v>
      </c>
      <c r="F17" s="327">
        <f>[11]Шаблон!$AL18</f>
        <v>140</v>
      </c>
      <c r="G17" s="334">
        <f>F17/'9'!F16*100</f>
        <v>88.60759493670885</v>
      </c>
      <c r="H17" s="328">
        <f>'9'!F16-'10'!F17</f>
        <v>18</v>
      </c>
      <c r="I17" s="331">
        <f t="shared" si="1"/>
        <v>11.39240506329115</v>
      </c>
      <c r="J17" s="99"/>
      <c r="K17" s="102"/>
      <c r="L17" s="102"/>
    </row>
    <row r="18" spans="1:12" ht="15.75" x14ac:dyDescent="0.2">
      <c r="A18" s="95" t="s">
        <v>43</v>
      </c>
      <c r="B18" s="327">
        <f>[11]Шаблон!$I19</f>
        <v>210</v>
      </c>
      <c r="C18" s="331">
        <f>B18/'9'!C17*100</f>
        <v>59.322033898305079</v>
      </c>
      <c r="D18" s="97">
        <f>'9'!C17-'10'!B18</f>
        <v>144</v>
      </c>
      <c r="E18" s="331">
        <f t="shared" si="0"/>
        <v>40.677966101694921</v>
      </c>
      <c r="F18" s="327">
        <f>[11]Шаблон!$AL19</f>
        <v>88</v>
      </c>
      <c r="G18" s="334">
        <f>F18/'9'!F17*100</f>
        <v>70.967741935483872</v>
      </c>
      <c r="H18" s="328">
        <f>'9'!F17-'10'!F18</f>
        <v>36</v>
      </c>
      <c r="I18" s="331">
        <f t="shared" si="1"/>
        <v>29.032258064516128</v>
      </c>
      <c r="J18" s="99"/>
      <c r="K18" s="102"/>
      <c r="L18" s="102"/>
    </row>
    <row r="19" spans="1:12" ht="15.75" x14ac:dyDescent="0.2">
      <c r="A19" s="95" t="s">
        <v>44</v>
      </c>
      <c r="B19" s="327">
        <f>[11]Шаблон!$I20</f>
        <v>486</v>
      </c>
      <c r="C19" s="331">
        <f>B19/'9'!C18*100</f>
        <v>80.198019801980209</v>
      </c>
      <c r="D19" s="97">
        <f>'9'!C18-'10'!B19</f>
        <v>120</v>
      </c>
      <c r="E19" s="331">
        <f t="shared" si="0"/>
        <v>19.801980198019791</v>
      </c>
      <c r="F19" s="327">
        <f>[11]Шаблон!$AL20</f>
        <v>179</v>
      </c>
      <c r="G19" s="334">
        <f>F19/'9'!F18*100</f>
        <v>79.910714285714292</v>
      </c>
      <c r="H19" s="328">
        <f>'9'!F18-'10'!F19</f>
        <v>45</v>
      </c>
      <c r="I19" s="331">
        <f t="shared" si="1"/>
        <v>20.089285714285708</v>
      </c>
      <c r="J19" s="99"/>
      <c r="K19" s="102"/>
      <c r="L19" s="102"/>
    </row>
    <row r="20" spans="1:12" ht="15.75" x14ac:dyDescent="0.2">
      <c r="A20" s="95" t="s">
        <v>45</v>
      </c>
      <c r="B20" s="327">
        <f>[11]Шаблон!$I21</f>
        <v>135</v>
      </c>
      <c r="C20" s="331">
        <f>B20/'9'!C19*100</f>
        <v>49.632352941176471</v>
      </c>
      <c r="D20" s="97">
        <f>'9'!C19-'10'!B20</f>
        <v>137</v>
      </c>
      <c r="E20" s="331">
        <f t="shared" si="0"/>
        <v>50.367647058823529</v>
      </c>
      <c r="F20" s="327">
        <f>[11]Шаблон!$AL21</f>
        <v>52</v>
      </c>
      <c r="G20" s="334">
        <f>F20/'9'!F19*100</f>
        <v>52</v>
      </c>
      <c r="H20" s="328">
        <f>'9'!F19-'10'!F20</f>
        <v>48</v>
      </c>
      <c r="I20" s="331">
        <f t="shared" si="1"/>
        <v>48</v>
      </c>
      <c r="J20" s="99"/>
      <c r="K20" s="102"/>
      <c r="L20" s="102"/>
    </row>
    <row r="21" spans="1:12" ht="15.75" x14ac:dyDescent="0.2">
      <c r="A21" s="95" t="s">
        <v>46</v>
      </c>
      <c r="B21" s="327">
        <f>[11]Шаблон!$I22</f>
        <v>250</v>
      </c>
      <c r="C21" s="331">
        <f>B21/'9'!C20*100</f>
        <v>55.187637969094929</v>
      </c>
      <c r="D21" s="97">
        <f>'9'!C20-'10'!B21</f>
        <v>203</v>
      </c>
      <c r="E21" s="331">
        <f t="shared" si="0"/>
        <v>44.812362030905071</v>
      </c>
      <c r="F21" s="327">
        <f>[11]Шаблон!$AL22</f>
        <v>81</v>
      </c>
      <c r="G21" s="334">
        <f>F21/'9'!F20*100</f>
        <v>55.102040816326522</v>
      </c>
      <c r="H21" s="328">
        <f>'9'!F20-'10'!F21</f>
        <v>66</v>
      </c>
      <c r="I21" s="331">
        <f t="shared" si="1"/>
        <v>44.897959183673478</v>
      </c>
      <c r="J21" s="99"/>
      <c r="K21" s="102"/>
      <c r="L21" s="102"/>
    </row>
    <row r="22" spans="1:12" ht="31.5" x14ac:dyDescent="0.2">
      <c r="A22" s="95" t="s">
        <v>47</v>
      </c>
      <c r="B22" s="327">
        <f>[11]Шаблон!$I23</f>
        <v>377</v>
      </c>
      <c r="C22" s="331">
        <f>B22/'9'!C21*100</f>
        <v>51.362397820163487</v>
      </c>
      <c r="D22" s="97">
        <f>'9'!C21-'10'!B22</f>
        <v>357</v>
      </c>
      <c r="E22" s="331">
        <f t="shared" si="0"/>
        <v>48.637602179836513</v>
      </c>
      <c r="F22" s="327">
        <f>[11]Шаблон!$AL23</f>
        <v>126</v>
      </c>
      <c r="G22" s="334">
        <f>F22/'9'!F21*100</f>
        <v>53.846153846153847</v>
      </c>
      <c r="H22" s="328">
        <f>'9'!F21-'10'!F22</f>
        <v>108</v>
      </c>
      <c r="I22" s="331">
        <f t="shared" si="1"/>
        <v>46.153846153846153</v>
      </c>
      <c r="J22" s="99"/>
      <c r="K22" s="102"/>
      <c r="L22" s="102"/>
    </row>
    <row r="23" spans="1:12" ht="31.5" x14ac:dyDescent="0.2">
      <c r="A23" s="95" t="s">
        <v>48</v>
      </c>
      <c r="B23" s="327">
        <f>[11]Шаблон!$I24</f>
        <v>3173</v>
      </c>
      <c r="C23" s="331">
        <f>B23/'9'!C22*100</f>
        <v>57.53399818676337</v>
      </c>
      <c r="D23" s="97">
        <f>'9'!C22-'10'!B23</f>
        <v>2342</v>
      </c>
      <c r="E23" s="331">
        <f t="shared" si="0"/>
        <v>42.46600181323663</v>
      </c>
      <c r="F23" s="327">
        <f>[11]Шаблон!$AL24</f>
        <v>1726</v>
      </c>
      <c r="G23" s="334">
        <f>F23/'9'!F22*100</f>
        <v>55.641521598968403</v>
      </c>
      <c r="H23" s="328">
        <f>'9'!F22-'10'!F23</f>
        <v>1376</v>
      </c>
      <c r="I23" s="331">
        <f t="shared" si="1"/>
        <v>44.358478401031597</v>
      </c>
      <c r="J23" s="99"/>
      <c r="K23" s="102"/>
      <c r="L23" s="102"/>
    </row>
    <row r="24" spans="1:12" ht="15.75" x14ac:dyDescent="0.2">
      <c r="A24" s="95" t="s">
        <v>49</v>
      </c>
      <c r="B24" s="327">
        <f>[11]Шаблон!$I25</f>
        <v>358</v>
      </c>
      <c r="C24" s="331">
        <f>B24/'9'!C23*100</f>
        <v>68.19047619047619</v>
      </c>
      <c r="D24" s="97">
        <f>'9'!C23-'10'!B24</f>
        <v>167</v>
      </c>
      <c r="E24" s="331">
        <f t="shared" si="0"/>
        <v>31.80952380952381</v>
      </c>
      <c r="F24" s="327">
        <f>[11]Шаблон!$AL25</f>
        <v>145</v>
      </c>
      <c r="G24" s="334">
        <f>F24/'9'!F23*100</f>
        <v>62.231759656652365</v>
      </c>
      <c r="H24" s="328">
        <f>'9'!F23-'10'!F24</f>
        <v>88</v>
      </c>
      <c r="I24" s="331">
        <f t="shared" si="1"/>
        <v>37.768240343347635</v>
      </c>
      <c r="J24" s="99"/>
      <c r="K24" s="102"/>
      <c r="L24" s="102"/>
    </row>
    <row r="25" spans="1:12" ht="19.5" customHeight="1" x14ac:dyDescent="0.2">
      <c r="A25" s="95" t="s">
        <v>50</v>
      </c>
      <c r="B25" s="327">
        <f>[11]Шаблон!$I26</f>
        <v>1586</v>
      </c>
      <c r="C25" s="331">
        <f>B25/'9'!C24*100</f>
        <v>84.81283422459893</v>
      </c>
      <c r="D25" s="97">
        <f>'9'!C24-'10'!B25</f>
        <v>284</v>
      </c>
      <c r="E25" s="331">
        <f t="shared" si="0"/>
        <v>15.18716577540107</v>
      </c>
      <c r="F25" s="327">
        <f>[11]Шаблон!$AL26</f>
        <v>555</v>
      </c>
      <c r="G25" s="334">
        <f>F25/'9'!F24*100</f>
        <v>79.971181556195972</v>
      </c>
      <c r="H25" s="328">
        <f>'9'!F24-'10'!F25</f>
        <v>139</v>
      </c>
      <c r="I25" s="331">
        <f t="shared" si="1"/>
        <v>20.028818443804028</v>
      </c>
      <c r="J25" s="99"/>
      <c r="K25" s="102"/>
      <c r="L25" s="102"/>
    </row>
    <row r="26" spans="1:12" ht="15.75" x14ac:dyDescent="0.2">
      <c r="A26" s="95" t="s">
        <v>51</v>
      </c>
      <c r="B26" s="327">
        <f>[11]Шаблон!$I27</f>
        <v>97</v>
      </c>
      <c r="C26" s="331">
        <f>B26/'9'!C25*100</f>
        <v>66.896551724137936</v>
      </c>
      <c r="D26" s="97">
        <f>'9'!C25-'10'!B26</f>
        <v>48</v>
      </c>
      <c r="E26" s="331">
        <f t="shared" si="0"/>
        <v>33.103448275862064</v>
      </c>
      <c r="F26" s="327">
        <f>[11]Шаблон!$AL27</f>
        <v>35</v>
      </c>
      <c r="G26" s="334">
        <f>F26/'9'!F25*100</f>
        <v>62.5</v>
      </c>
      <c r="H26" s="328">
        <f>'9'!F25-'10'!F26</f>
        <v>21</v>
      </c>
      <c r="I26" s="331">
        <f t="shared" si="1"/>
        <v>37.5</v>
      </c>
      <c r="J26" s="99"/>
      <c r="K26" s="102"/>
      <c r="L26" s="102"/>
    </row>
    <row r="27" spans="1:12" ht="15.75" x14ac:dyDescent="0.2">
      <c r="A27" s="95" t="s">
        <v>52</v>
      </c>
      <c r="B27" s="327">
        <f>[11]Шаблон!$I28</f>
        <v>166</v>
      </c>
      <c r="C27" s="331">
        <f>B27/'9'!C26*100</f>
        <v>67.755102040816325</v>
      </c>
      <c r="D27" s="97">
        <f>'9'!C26-'10'!B27</f>
        <v>79</v>
      </c>
      <c r="E27" s="331">
        <f t="shared" si="0"/>
        <v>32.244897959183675</v>
      </c>
      <c r="F27" s="327">
        <f>[11]Шаблон!$AL28</f>
        <v>54</v>
      </c>
      <c r="G27" s="334">
        <f>F27/'9'!F26*100</f>
        <v>64.285714285714292</v>
      </c>
      <c r="H27" s="328">
        <f>'9'!F26-'10'!F27</f>
        <v>30</v>
      </c>
      <c r="I27" s="331">
        <f t="shared" si="1"/>
        <v>35.714285714285708</v>
      </c>
      <c r="J27" s="99"/>
      <c r="K27" s="102"/>
      <c r="L27" s="102"/>
    </row>
    <row r="28" spans="1:12" x14ac:dyDescent="0.2">
      <c r="A28" s="104"/>
      <c r="B28" s="192"/>
      <c r="C28" s="192"/>
      <c r="D28" s="192"/>
      <c r="E28" s="192"/>
      <c r="F28" s="192"/>
      <c r="G28" s="192"/>
      <c r="H28" s="192"/>
      <c r="I28" s="192"/>
    </row>
    <row r="29" spans="1:12" x14ac:dyDescent="0.2">
      <c r="A29" s="104"/>
      <c r="B29" s="192"/>
      <c r="C29" s="192"/>
      <c r="D29" s="332"/>
      <c r="E29" s="332"/>
      <c r="F29" s="192"/>
      <c r="G29" s="192"/>
      <c r="H29" s="192"/>
      <c r="I29" s="192"/>
    </row>
    <row r="30" spans="1:12" x14ac:dyDescent="0.2">
      <c r="A30" s="104"/>
      <c r="B30" s="192"/>
      <c r="C30" s="192"/>
      <c r="D30" s="192"/>
      <c r="E30" s="192"/>
      <c r="F30" s="192"/>
      <c r="G30" s="192"/>
      <c r="H30" s="192"/>
      <c r="I30" s="192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D11" sqref="D11"/>
    </sheetView>
  </sheetViews>
  <sheetFormatPr defaultColWidth="8.85546875" defaultRowHeight="18.75" x14ac:dyDescent="0.3"/>
  <cols>
    <col min="1" max="1" width="43.140625" style="100" customWidth="1"/>
    <col min="2" max="2" width="14.5703125" style="100" customWidth="1"/>
    <col min="3" max="3" width="12.28515625" style="100" customWidth="1"/>
    <col min="4" max="4" width="13.7109375" style="100" customWidth="1"/>
    <col min="5" max="5" width="15.140625" style="100" customWidth="1"/>
    <col min="6" max="6" width="14.5703125" style="100" customWidth="1"/>
    <col min="7" max="7" width="13.7109375" style="100" customWidth="1"/>
    <col min="8" max="8" width="8.85546875" style="100"/>
    <col min="9" max="9" width="11.85546875" style="121" customWidth="1"/>
    <col min="10" max="10" width="9.28515625" style="100" bestFit="1" customWidth="1"/>
    <col min="11" max="256" width="8.85546875" style="100"/>
    <col min="257" max="257" width="43.140625" style="100" customWidth="1"/>
    <col min="258" max="259" width="12" style="100" customWidth="1"/>
    <col min="260" max="260" width="13.7109375" style="100" customWidth="1"/>
    <col min="261" max="262" width="12" style="100" customWidth="1"/>
    <col min="263" max="263" width="13.7109375" style="100" customWidth="1"/>
    <col min="264" max="264" width="8.85546875" style="100"/>
    <col min="265" max="265" width="11.85546875" style="100" customWidth="1"/>
    <col min="266" max="266" width="9.28515625" style="100" bestFit="1" customWidth="1"/>
    <col min="267" max="512" width="8.85546875" style="100"/>
    <col min="513" max="513" width="43.140625" style="100" customWidth="1"/>
    <col min="514" max="515" width="12" style="100" customWidth="1"/>
    <col min="516" max="516" width="13.7109375" style="100" customWidth="1"/>
    <col min="517" max="518" width="12" style="100" customWidth="1"/>
    <col min="519" max="519" width="13.7109375" style="100" customWidth="1"/>
    <col min="520" max="520" width="8.85546875" style="100"/>
    <col min="521" max="521" width="11.85546875" style="100" customWidth="1"/>
    <col min="522" max="522" width="9.28515625" style="100" bestFit="1" customWidth="1"/>
    <col min="523" max="768" width="8.85546875" style="100"/>
    <col min="769" max="769" width="43.140625" style="100" customWidth="1"/>
    <col min="770" max="771" width="12" style="100" customWidth="1"/>
    <col min="772" max="772" width="13.7109375" style="100" customWidth="1"/>
    <col min="773" max="774" width="12" style="100" customWidth="1"/>
    <col min="775" max="775" width="13.7109375" style="100" customWidth="1"/>
    <col min="776" max="776" width="8.85546875" style="100"/>
    <col min="777" max="777" width="11.85546875" style="100" customWidth="1"/>
    <col min="778" max="778" width="9.28515625" style="100" bestFit="1" customWidth="1"/>
    <col min="779" max="1024" width="8.85546875" style="100"/>
    <col min="1025" max="1025" width="43.140625" style="100" customWidth="1"/>
    <col min="1026" max="1027" width="12" style="100" customWidth="1"/>
    <col min="1028" max="1028" width="13.7109375" style="100" customWidth="1"/>
    <col min="1029" max="1030" width="12" style="100" customWidth="1"/>
    <col min="1031" max="1031" width="13.7109375" style="100" customWidth="1"/>
    <col min="1032" max="1032" width="8.85546875" style="100"/>
    <col min="1033" max="1033" width="11.85546875" style="100" customWidth="1"/>
    <col min="1034" max="1034" width="9.28515625" style="100" bestFit="1" customWidth="1"/>
    <col min="1035" max="1280" width="8.85546875" style="100"/>
    <col min="1281" max="1281" width="43.140625" style="100" customWidth="1"/>
    <col min="1282" max="1283" width="12" style="100" customWidth="1"/>
    <col min="1284" max="1284" width="13.7109375" style="100" customWidth="1"/>
    <col min="1285" max="1286" width="12" style="100" customWidth="1"/>
    <col min="1287" max="1287" width="13.7109375" style="100" customWidth="1"/>
    <col min="1288" max="1288" width="8.85546875" style="100"/>
    <col min="1289" max="1289" width="11.85546875" style="100" customWidth="1"/>
    <col min="1290" max="1290" width="9.28515625" style="100" bestFit="1" customWidth="1"/>
    <col min="1291" max="1536" width="8.85546875" style="100"/>
    <col min="1537" max="1537" width="43.140625" style="100" customWidth="1"/>
    <col min="1538" max="1539" width="12" style="100" customWidth="1"/>
    <col min="1540" max="1540" width="13.7109375" style="100" customWidth="1"/>
    <col min="1541" max="1542" width="12" style="100" customWidth="1"/>
    <col min="1543" max="1543" width="13.7109375" style="100" customWidth="1"/>
    <col min="1544" max="1544" width="8.85546875" style="100"/>
    <col min="1545" max="1545" width="11.85546875" style="100" customWidth="1"/>
    <col min="1546" max="1546" width="9.28515625" style="100" bestFit="1" customWidth="1"/>
    <col min="1547" max="1792" width="8.85546875" style="100"/>
    <col min="1793" max="1793" width="43.140625" style="100" customWidth="1"/>
    <col min="1794" max="1795" width="12" style="100" customWidth="1"/>
    <col min="1796" max="1796" width="13.7109375" style="100" customWidth="1"/>
    <col min="1797" max="1798" width="12" style="100" customWidth="1"/>
    <col min="1799" max="1799" width="13.7109375" style="100" customWidth="1"/>
    <col min="1800" max="1800" width="8.85546875" style="100"/>
    <col min="1801" max="1801" width="11.85546875" style="100" customWidth="1"/>
    <col min="1802" max="1802" width="9.28515625" style="100" bestFit="1" customWidth="1"/>
    <col min="1803" max="2048" width="8.85546875" style="100"/>
    <col min="2049" max="2049" width="43.140625" style="100" customWidth="1"/>
    <col min="2050" max="2051" width="12" style="100" customWidth="1"/>
    <col min="2052" max="2052" width="13.7109375" style="100" customWidth="1"/>
    <col min="2053" max="2054" width="12" style="100" customWidth="1"/>
    <col min="2055" max="2055" width="13.7109375" style="100" customWidth="1"/>
    <col min="2056" max="2056" width="8.85546875" style="100"/>
    <col min="2057" max="2057" width="11.85546875" style="100" customWidth="1"/>
    <col min="2058" max="2058" width="9.28515625" style="100" bestFit="1" customWidth="1"/>
    <col min="2059" max="2304" width="8.85546875" style="100"/>
    <col min="2305" max="2305" width="43.140625" style="100" customWidth="1"/>
    <col min="2306" max="2307" width="12" style="100" customWidth="1"/>
    <col min="2308" max="2308" width="13.7109375" style="100" customWidth="1"/>
    <col min="2309" max="2310" width="12" style="100" customWidth="1"/>
    <col min="2311" max="2311" width="13.7109375" style="100" customWidth="1"/>
    <col min="2312" max="2312" width="8.85546875" style="100"/>
    <col min="2313" max="2313" width="11.85546875" style="100" customWidth="1"/>
    <col min="2314" max="2314" width="9.28515625" style="100" bestFit="1" customWidth="1"/>
    <col min="2315" max="2560" width="8.85546875" style="100"/>
    <col min="2561" max="2561" width="43.140625" style="100" customWidth="1"/>
    <col min="2562" max="2563" width="12" style="100" customWidth="1"/>
    <col min="2564" max="2564" width="13.7109375" style="100" customWidth="1"/>
    <col min="2565" max="2566" width="12" style="100" customWidth="1"/>
    <col min="2567" max="2567" width="13.7109375" style="100" customWidth="1"/>
    <col min="2568" max="2568" width="8.85546875" style="100"/>
    <col min="2569" max="2569" width="11.85546875" style="100" customWidth="1"/>
    <col min="2570" max="2570" width="9.28515625" style="100" bestFit="1" customWidth="1"/>
    <col min="2571" max="2816" width="8.85546875" style="100"/>
    <col min="2817" max="2817" width="43.140625" style="100" customWidth="1"/>
    <col min="2818" max="2819" width="12" style="100" customWidth="1"/>
    <col min="2820" max="2820" width="13.7109375" style="100" customWidth="1"/>
    <col min="2821" max="2822" width="12" style="100" customWidth="1"/>
    <col min="2823" max="2823" width="13.7109375" style="100" customWidth="1"/>
    <col min="2824" max="2824" width="8.85546875" style="100"/>
    <col min="2825" max="2825" width="11.85546875" style="100" customWidth="1"/>
    <col min="2826" max="2826" width="9.28515625" style="100" bestFit="1" customWidth="1"/>
    <col min="2827" max="3072" width="8.85546875" style="100"/>
    <col min="3073" max="3073" width="43.140625" style="100" customWidth="1"/>
    <col min="3074" max="3075" width="12" style="100" customWidth="1"/>
    <col min="3076" max="3076" width="13.7109375" style="100" customWidth="1"/>
    <col min="3077" max="3078" width="12" style="100" customWidth="1"/>
    <col min="3079" max="3079" width="13.7109375" style="100" customWidth="1"/>
    <col min="3080" max="3080" width="8.85546875" style="100"/>
    <col min="3081" max="3081" width="11.85546875" style="100" customWidth="1"/>
    <col min="3082" max="3082" width="9.28515625" style="100" bestFit="1" customWidth="1"/>
    <col min="3083" max="3328" width="8.85546875" style="100"/>
    <col min="3329" max="3329" width="43.140625" style="100" customWidth="1"/>
    <col min="3330" max="3331" width="12" style="100" customWidth="1"/>
    <col min="3332" max="3332" width="13.7109375" style="100" customWidth="1"/>
    <col min="3333" max="3334" width="12" style="100" customWidth="1"/>
    <col min="3335" max="3335" width="13.7109375" style="100" customWidth="1"/>
    <col min="3336" max="3336" width="8.85546875" style="100"/>
    <col min="3337" max="3337" width="11.85546875" style="100" customWidth="1"/>
    <col min="3338" max="3338" width="9.28515625" style="100" bestFit="1" customWidth="1"/>
    <col min="3339" max="3584" width="8.85546875" style="100"/>
    <col min="3585" max="3585" width="43.140625" style="100" customWidth="1"/>
    <col min="3586" max="3587" width="12" style="100" customWidth="1"/>
    <col min="3588" max="3588" width="13.7109375" style="100" customWidth="1"/>
    <col min="3589" max="3590" width="12" style="100" customWidth="1"/>
    <col min="3591" max="3591" width="13.7109375" style="100" customWidth="1"/>
    <col min="3592" max="3592" width="8.85546875" style="100"/>
    <col min="3593" max="3593" width="11.85546875" style="100" customWidth="1"/>
    <col min="3594" max="3594" width="9.28515625" style="100" bestFit="1" customWidth="1"/>
    <col min="3595" max="3840" width="8.85546875" style="100"/>
    <col min="3841" max="3841" width="43.140625" style="100" customWidth="1"/>
    <col min="3842" max="3843" width="12" style="100" customWidth="1"/>
    <col min="3844" max="3844" width="13.7109375" style="100" customWidth="1"/>
    <col min="3845" max="3846" width="12" style="100" customWidth="1"/>
    <col min="3847" max="3847" width="13.7109375" style="100" customWidth="1"/>
    <col min="3848" max="3848" width="8.85546875" style="100"/>
    <col min="3849" max="3849" width="11.85546875" style="100" customWidth="1"/>
    <col min="3850" max="3850" width="9.28515625" style="100" bestFit="1" customWidth="1"/>
    <col min="3851" max="4096" width="8.85546875" style="100"/>
    <col min="4097" max="4097" width="43.140625" style="100" customWidth="1"/>
    <col min="4098" max="4099" width="12" style="100" customWidth="1"/>
    <col min="4100" max="4100" width="13.7109375" style="100" customWidth="1"/>
    <col min="4101" max="4102" width="12" style="100" customWidth="1"/>
    <col min="4103" max="4103" width="13.7109375" style="100" customWidth="1"/>
    <col min="4104" max="4104" width="8.85546875" style="100"/>
    <col min="4105" max="4105" width="11.85546875" style="100" customWidth="1"/>
    <col min="4106" max="4106" width="9.28515625" style="100" bestFit="1" customWidth="1"/>
    <col min="4107" max="4352" width="8.85546875" style="100"/>
    <col min="4353" max="4353" width="43.140625" style="100" customWidth="1"/>
    <col min="4354" max="4355" width="12" style="100" customWidth="1"/>
    <col min="4356" max="4356" width="13.7109375" style="100" customWidth="1"/>
    <col min="4357" max="4358" width="12" style="100" customWidth="1"/>
    <col min="4359" max="4359" width="13.7109375" style="100" customWidth="1"/>
    <col min="4360" max="4360" width="8.85546875" style="100"/>
    <col min="4361" max="4361" width="11.85546875" style="100" customWidth="1"/>
    <col min="4362" max="4362" width="9.28515625" style="100" bestFit="1" customWidth="1"/>
    <col min="4363" max="4608" width="8.85546875" style="100"/>
    <col min="4609" max="4609" width="43.140625" style="100" customWidth="1"/>
    <col min="4610" max="4611" width="12" style="100" customWidth="1"/>
    <col min="4612" max="4612" width="13.7109375" style="100" customWidth="1"/>
    <col min="4613" max="4614" width="12" style="100" customWidth="1"/>
    <col min="4615" max="4615" width="13.7109375" style="100" customWidth="1"/>
    <col min="4616" max="4616" width="8.85546875" style="100"/>
    <col min="4617" max="4617" width="11.85546875" style="100" customWidth="1"/>
    <col min="4618" max="4618" width="9.28515625" style="100" bestFit="1" customWidth="1"/>
    <col min="4619" max="4864" width="8.85546875" style="100"/>
    <col min="4865" max="4865" width="43.140625" style="100" customWidth="1"/>
    <col min="4866" max="4867" width="12" style="100" customWidth="1"/>
    <col min="4868" max="4868" width="13.7109375" style="100" customWidth="1"/>
    <col min="4869" max="4870" width="12" style="100" customWidth="1"/>
    <col min="4871" max="4871" width="13.7109375" style="100" customWidth="1"/>
    <col min="4872" max="4872" width="8.85546875" style="100"/>
    <col min="4873" max="4873" width="11.85546875" style="100" customWidth="1"/>
    <col min="4874" max="4874" width="9.28515625" style="100" bestFit="1" customWidth="1"/>
    <col min="4875" max="5120" width="8.85546875" style="100"/>
    <col min="5121" max="5121" width="43.140625" style="100" customWidth="1"/>
    <col min="5122" max="5123" width="12" style="100" customWidth="1"/>
    <col min="5124" max="5124" width="13.7109375" style="100" customWidth="1"/>
    <col min="5125" max="5126" width="12" style="100" customWidth="1"/>
    <col min="5127" max="5127" width="13.7109375" style="100" customWidth="1"/>
    <col min="5128" max="5128" width="8.85546875" style="100"/>
    <col min="5129" max="5129" width="11.85546875" style="100" customWidth="1"/>
    <col min="5130" max="5130" width="9.28515625" style="100" bestFit="1" customWidth="1"/>
    <col min="5131" max="5376" width="8.85546875" style="100"/>
    <col min="5377" max="5377" width="43.140625" style="100" customWidth="1"/>
    <col min="5378" max="5379" width="12" style="100" customWidth="1"/>
    <col min="5380" max="5380" width="13.7109375" style="100" customWidth="1"/>
    <col min="5381" max="5382" width="12" style="100" customWidth="1"/>
    <col min="5383" max="5383" width="13.7109375" style="100" customWidth="1"/>
    <col min="5384" max="5384" width="8.85546875" style="100"/>
    <col min="5385" max="5385" width="11.85546875" style="100" customWidth="1"/>
    <col min="5386" max="5386" width="9.28515625" style="100" bestFit="1" customWidth="1"/>
    <col min="5387" max="5632" width="8.85546875" style="100"/>
    <col min="5633" max="5633" width="43.140625" style="100" customWidth="1"/>
    <col min="5634" max="5635" width="12" style="100" customWidth="1"/>
    <col min="5636" max="5636" width="13.7109375" style="100" customWidth="1"/>
    <col min="5637" max="5638" width="12" style="100" customWidth="1"/>
    <col min="5639" max="5639" width="13.7109375" style="100" customWidth="1"/>
    <col min="5640" max="5640" width="8.85546875" style="100"/>
    <col min="5641" max="5641" width="11.85546875" style="100" customWidth="1"/>
    <col min="5642" max="5642" width="9.28515625" style="100" bestFit="1" customWidth="1"/>
    <col min="5643" max="5888" width="8.85546875" style="100"/>
    <col min="5889" max="5889" width="43.140625" style="100" customWidth="1"/>
    <col min="5890" max="5891" width="12" style="100" customWidth="1"/>
    <col min="5892" max="5892" width="13.7109375" style="100" customWidth="1"/>
    <col min="5893" max="5894" width="12" style="100" customWidth="1"/>
    <col min="5895" max="5895" width="13.7109375" style="100" customWidth="1"/>
    <col min="5896" max="5896" width="8.85546875" style="100"/>
    <col min="5897" max="5897" width="11.85546875" style="100" customWidth="1"/>
    <col min="5898" max="5898" width="9.28515625" style="100" bestFit="1" customWidth="1"/>
    <col min="5899" max="6144" width="8.85546875" style="100"/>
    <col min="6145" max="6145" width="43.140625" style="100" customWidth="1"/>
    <col min="6146" max="6147" width="12" style="100" customWidth="1"/>
    <col min="6148" max="6148" width="13.7109375" style="100" customWidth="1"/>
    <col min="6149" max="6150" width="12" style="100" customWidth="1"/>
    <col min="6151" max="6151" width="13.7109375" style="100" customWidth="1"/>
    <col min="6152" max="6152" width="8.85546875" style="100"/>
    <col min="6153" max="6153" width="11.85546875" style="100" customWidth="1"/>
    <col min="6154" max="6154" width="9.28515625" style="100" bestFit="1" customWidth="1"/>
    <col min="6155" max="6400" width="8.85546875" style="100"/>
    <col min="6401" max="6401" width="43.140625" style="100" customWidth="1"/>
    <col min="6402" max="6403" width="12" style="100" customWidth="1"/>
    <col min="6404" max="6404" width="13.7109375" style="100" customWidth="1"/>
    <col min="6405" max="6406" width="12" style="100" customWidth="1"/>
    <col min="6407" max="6407" width="13.7109375" style="100" customWidth="1"/>
    <col min="6408" max="6408" width="8.85546875" style="100"/>
    <col min="6409" max="6409" width="11.85546875" style="100" customWidth="1"/>
    <col min="6410" max="6410" width="9.28515625" style="100" bestFit="1" customWidth="1"/>
    <col min="6411" max="6656" width="8.85546875" style="100"/>
    <col min="6657" max="6657" width="43.140625" style="100" customWidth="1"/>
    <col min="6658" max="6659" width="12" style="100" customWidth="1"/>
    <col min="6660" max="6660" width="13.7109375" style="100" customWidth="1"/>
    <col min="6661" max="6662" width="12" style="100" customWidth="1"/>
    <col min="6663" max="6663" width="13.7109375" style="100" customWidth="1"/>
    <col min="6664" max="6664" width="8.85546875" style="100"/>
    <col min="6665" max="6665" width="11.85546875" style="100" customWidth="1"/>
    <col min="6666" max="6666" width="9.28515625" style="100" bestFit="1" customWidth="1"/>
    <col min="6667" max="6912" width="8.85546875" style="100"/>
    <col min="6913" max="6913" width="43.140625" style="100" customWidth="1"/>
    <col min="6914" max="6915" width="12" style="100" customWidth="1"/>
    <col min="6916" max="6916" width="13.7109375" style="100" customWidth="1"/>
    <col min="6917" max="6918" width="12" style="100" customWidth="1"/>
    <col min="6919" max="6919" width="13.7109375" style="100" customWidth="1"/>
    <col min="6920" max="6920" width="8.85546875" style="100"/>
    <col min="6921" max="6921" width="11.85546875" style="100" customWidth="1"/>
    <col min="6922" max="6922" width="9.28515625" style="100" bestFit="1" customWidth="1"/>
    <col min="6923" max="7168" width="8.85546875" style="100"/>
    <col min="7169" max="7169" width="43.140625" style="100" customWidth="1"/>
    <col min="7170" max="7171" width="12" style="100" customWidth="1"/>
    <col min="7172" max="7172" width="13.7109375" style="100" customWidth="1"/>
    <col min="7173" max="7174" width="12" style="100" customWidth="1"/>
    <col min="7175" max="7175" width="13.7109375" style="100" customWidth="1"/>
    <col min="7176" max="7176" width="8.85546875" style="100"/>
    <col min="7177" max="7177" width="11.85546875" style="100" customWidth="1"/>
    <col min="7178" max="7178" width="9.28515625" style="100" bestFit="1" customWidth="1"/>
    <col min="7179" max="7424" width="8.85546875" style="100"/>
    <col min="7425" max="7425" width="43.140625" style="100" customWidth="1"/>
    <col min="7426" max="7427" width="12" style="100" customWidth="1"/>
    <col min="7428" max="7428" width="13.7109375" style="100" customWidth="1"/>
    <col min="7429" max="7430" width="12" style="100" customWidth="1"/>
    <col min="7431" max="7431" width="13.7109375" style="100" customWidth="1"/>
    <col min="7432" max="7432" width="8.85546875" style="100"/>
    <col min="7433" max="7433" width="11.85546875" style="100" customWidth="1"/>
    <col min="7434" max="7434" width="9.28515625" style="100" bestFit="1" customWidth="1"/>
    <col min="7435" max="7680" width="8.85546875" style="100"/>
    <col min="7681" max="7681" width="43.140625" style="100" customWidth="1"/>
    <col min="7682" max="7683" width="12" style="100" customWidth="1"/>
    <col min="7684" max="7684" width="13.7109375" style="100" customWidth="1"/>
    <col min="7685" max="7686" width="12" style="100" customWidth="1"/>
    <col min="7687" max="7687" width="13.7109375" style="100" customWidth="1"/>
    <col min="7688" max="7688" width="8.85546875" style="100"/>
    <col min="7689" max="7689" width="11.85546875" style="100" customWidth="1"/>
    <col min="7690" max="7690" width="9.28515625" style="100" bestFit="1" customWidth="1"/>
    <col min="7691" max="7936" width="8.85546875" style="100"/>
    <col min="7937" max="7937" width="43.140625" style="100" customWidth="1"/>
    <col min="7938" max="7939" width="12" style="100" customWidth="1"/>
    <col min="7940" max="7940" width="13.7109375" style="100" customWidth="1"/>
    <col min="7941" max="7942" width="12" style="100" customWidth="1"/>
    <col min="7943" max="7943" width="13.7109375" style="100" customWidth="1"/>
    <col min="7944" max="7944" width="8.85546875" style="100"/>
    <col min="7945" max="7945" width="11.85546875" style="100" customWidth="1"/>
    <col min="7946" max="7946" width="9.28515625" style="100" bestFit="1" customWidth="1"/>
    <col min="7947" max="8192" width="8.85546875" style="100"/>
    <col min="8193" max="8193" width="43.140625" style="100" customWidth="1"/>
    <col min="8194" max="8195" width="12" style="100" customWidth="1"/>
    <col min="8196" max="8196" width="13.7109375" style="100" customWidth="1"/>
    <col min="8197" max="8198" width="12" style="100" customWidth="1"/>
    <col min="8199" max="8199" width="13.7109375" style="100" customWidth="1"/>
    <col min="8200" max="8200" width="8.85546875" style="100"/>
    <col min="8201" max="8201" width="11.85546875" style="100" customWidth="1"/>
    <col min="8202" max="8202" width="9.28515625" style="100" bestFit="1" customWidth="1"/>
    <col min="8203" max="8448" width="8.85546875" style="100"/>
    <col min="8449" max="8449" width="43.140625" style="100" customWidth="1"/>
    <col min="8450" max="8451" width="12" style="100" customWidth="1"/>
    <col min="8452" max="8452" width="13.7109375" style="100" customWidth="1"/>
    <col min="8453" max="8454" width="12" style="100" customWidth="1"/>
    <col min="8455" max="8455" width="13.7109375" style="100" customWidth="1"/>
    <col min="8456" max="8456" width="8.85546875" style="100"/>
    <col min="8457" max="8457" width="11.85546875" style="100" customWidth="1"/>
    <col min="8458" max="8458" width="9.28515625" style="100" bestFit="1" customWidth="1"/>
    <col min="8459" max="8704" width="8.85546875" style="100"/>
    <col min="8705" max="8705" width="43.140625" style="100" customWidth="1"/>
    <col min="8706" max="8707" width="12" style="100" customWidth="1"/>
    <col min="8708" max="8708" width="13.7109375" style="100" customWidth="1"/>
    <col min="8709" max="8710" width="12" style="100" customWidth="1"/>
    <col min="8711" max="8711" width="13.7109375" style="100" customWidth="1"/>
    <col min="8712" max="8712" width="8.85546875" style="100"/>
    <col min="8713" max="8713" width="11.85546875" style="100" customWidth="1"/>
    <col min="8714" max="8714" width="9.28515625" style="100" bestFit="1" customWidth="1"/>
    <col min="8715" max="8960" width="8.85546875" style="100"/>
    <col min="8961" max="8961" width="43.140625" style="100" customWidth="1"/>
    <col min="8962" max="8963" width="12" style="100" customWidth="1"/>
    <col min="8964" max="8964" width="13.7109375" style="100" customWidth="1"/>
    <col min="8965" max="8966" width="12" style="100" customWidth="1"/>
    <col min="8967" max="8967" width="13.7109375" style="100" customWidth="1"/>
    <col min="8968" max="8968" width="8.85546875" style="100"/>
    <col min="8969" max="8969" width="11.85546875" style="100" customWidth="1"/>
    <col min="8970" max="8970" width="9.28515625" style="100" bestFit="1" customWidth="1"/>
    <col min="8971" max="9216" width="8.85546875" style="100"/>
    <col min="9217" max="9217" width="43.140625" style="100" customWidth="1"/>
    <col min="9218" max="9219" width="12" style="100" customWidth="1"/>
    <col min="9220" max="9220" width="13.7109375" style="100" customWidth="1"/>
    <col min="9221" max="9222" width="12" style="100" customWidth="1"/>
    <col min="9223" max="9223" width="13.7109375" style="100" customWidth="1"/>
    <col min="9224" max="9224" width="8.85546875" style="100"/>
    <col min="9225" max="9225" width="11.85546875" style="100" customWidth="1"/>
    <col min="9226" max="9226" width="9.28515625" style="100" bestFit="1" customWidth="1"/>
    <col min="9227" max="9472" width="8.85546875" style="100"/>
    <col min="9473" max="9473" width="43.140625" style="100" customWidth="1"/>
    <col min="9474" max="9475" width="12" style="100" customWidth="1"/>
    <col min="9476" max="9476" width="13.7109375" style="100" customWidth="1"/>
    <col min="9477" max="9478" width="12" style="100" customWidth="1"/>
    <col min="9479" max="9479" width="13.7109375" style="100" customWidth="1"/>
    <col min="9480" max="9480" width="8.85546875" style="100"/>
    <col min="9481" max="9481" width="11.85546875" style="100" customWidth="1"/>
    <col min="9482" max="9482" width="9.28515625" style="100" bestFit="1" customWidth="1"/>
    <col min="9483" max="9728" width="8.85546875" style="100"/>
    <col min="9729" max="9729" width="43.140625" style="100" customWidth="1"/>
    <col min="9730" max="9731" width="12" style="100" customWidth="1"/>
    <col min="9732" max="9732" width="13.7109375" style="100" customWidth="1"/>
    <col min="9733" max="9734" width="12" style="100" customWidth="1"/>
    <col min="9735" max="9735" width="13.7109375" style="100" customWidth="1"/>
    <col min="9736" max="9736" width="8.85546875" style="100"/>
    <col min="9737" max="9737" width="11.85546875" style="100" customWidth="1"/>
    <col min="9738" max="9738" width="9.28515625" style="100" bestFit="1" customWidth="1"/>
    <col min="9739" max="9984" width="8.85546875" style="100"/>
    <col min="9985" max="9985" width="43.140625" style="100" customWidth="1"/>
    <col min="9986" max="9987" width="12" style="100" customWidth="1"/>
    <col min="9988" max="9988" width="13.7109375" style="100" customWidth="1"/>
    <col min="9989" max="9990" width="12" style="100" customWidth="1"/>
    <col min="9991" max="9991" width="13.7109375" style="100" customWidth="1"/>
    <col min="9992" max="9992" width="8.85546875" style="100"/>
    <col min="9993" max="9993" width="11.85546875" style="100" customWidth="1"/>
    <col min="9994" max="9994" width="9.28515625" style="100" bestFit="1" customWidth="1"/>
    <col min="9995" max="10240" width="8.85546875" style="100"/>
    <col min="10241" max="10241" width="43.140625" style="100" customWidth="1"/>
    <col min="10242" max="10243" width="12" style="100" customWidth="1"/>
    <col min="10244" max="10244" width="13.7109375" style="100" customWidth="1"/>
    <col min="10245" max="10246" width="12" style="100" customWidth="1"/>
    <col min="10247" max="10247" width="13.7109375" style="100" customWidth="1"/>
    <col min="10248" max="10248" width="8.85546875" style="100"/>
    <col min="10249" max="10249" width="11.85546875" style="100" customWidth="1"/>
    <col min="10250" max="10250" width="9.28515625" style="100" bestFit="1" customWidth="1"/>
    <col min="10251" max="10496" width="8.85546875" style="100"/>
    <col min="10497" max="10497" width="43.140625" style="100" customWidth="1"/>
    <col min="10498" max="10499" width="12" style="100" customWidth="1"/>
    <col min="10500" max="10500" width="13.7109375" style="100" customWidth="1"/>
    <col min="10501" max="10502" width="12" style="100" customWidth="1"/>
    <col min="10503" max="10503" width="13.7109375" style="100" customWidth="1"/>
    <col min="10504" max="10504" width="8.85546875" style="100"/>
    <col min="10505" max="10505" width="11.85546875" style="100" customWidth="1"/>
    <col min="10506" max="10506" width="9.28515625" style="100" bestFit="1" customWidth="1"/>
    <col min="10507" max="10752" width="8.85546875" style="100"/>
    <col min="10753" max="10753" width="43.140625" style="100" customWidth="1"/>
    <col min="10754" max="10755" width="12" style="100" customWidth="1"/>
    <col min="10756" max="10756" width="13.7109375" style="100" customWidth="1"/>
    <col min="10757" max="10758" width="12" style="100" customWidth="1"/>
    <col min="10759" max="10759" width="13.7109375" style="100" customWidth="1"/>
    <col min="10760" max="10760" width="8.85546875" style="100"/>
    <col min="10761" max="10761" width="11.85546875" style="100" customWidth="1"/>
    <col min="10762" max="10762" width="9.28515625" style="100" bestFit="1" customWidth="1"/>
    <col min="10763" max="11008" width="8.85546875" style="100"/>
    <col min="11009" max="11009" width="43.140625" style="100" customWidth="1"/>
    <col min="11010" max="11011" width="12" style="100" customWidth="1"/>
    <col min="11012" max="11012" width="13.7109375" style="100" customWidth="1"/>
    <col min="11013" max="11014" width="12" style="100" customWidth="1"/>
    <col min="11015" max="11015" width="13.7109375" style="100" customWidth="1"/>
    <col min="11016" max="11016" width="8.85546875" style="100"/>
    <col min="11017" max="11017" width="11.85546875" style="100" customWidth="1"/>
    <col min="11018" max="11018" width="9.28515625" style="100" bestFit="1" customWidth="1"/>
    <col min="11019" max="11264" width="8.85546875" style="100"/>
    <col min="11265" max="11265" width="43.140625" style="100" customWidth="1"/>
    <col min="11266" max="11267" width="12" style="100" customWidth="1"/>
    <col min="11268" max="11268" width="13.7109375" style="100" customWidth="1"/>
    <col min="11269" max="11270" width="12" style="100" customWidth="1"/>
    <col min="11271" max="11271" width="13.7109375" style="100" customWidth="1"/>
    <col min="11272" max="11272" width="8.85546875" style="100"/>
    <col min="11273" max="11273" width="11.85546875" style="100" customWidth="1"/>
    <col min="11274" max="11274" width="9.28515625" style="100" bestFit="1" customWidth="1"/>
    <col min="11275" max="11520" width="8.85546875" style="100"/>
    <col min="11521" max="11521" width="43.140625" style="100" customWidth="1"/>
    <col min="11522" max="11523" width="12" style="100" customWidth="1"/>
    <col min="11524" max="11524" width="13.7109375" style="100" customWidth="1"/>
    <col min="11525" max="11526" width="12" style="100" customWidth="1"/>
    <col min="11527" max="11527" width="13.7109375" style="100" customWidth="1"/>
    <col min="11528" max="11528" width="8.85546875" style="100"/>
    <col min="11529" max="11529" width="11.85546875" style="100" customWidth="1"/>
    <col min="11530" max="11530" width="9.28515625" style="100" bestFit="1" customWidth="1"/>
    <col min="11531" max="11776" width="8.85546875" style="100"/>
    <col min="11777" max="11777" width="43.140625" style="100" customWidth="1"/>
    <col min="11778" max="11779" width="12" style="100" customWidth="1"/>
    <col min="11780" max="11780" width="13.7109375" style="100" customWidth="1"/>
    <col min="11781" max="11782" width="12" style="100" customWidth="1"/>
    <col min="11783" max="11783" width="13.7109375" style="100" customWidth="1"/>
    <col min="11784" max="11784" width="8.85546875" style="100"/>
    <col min="11785" max="11785" width="11.85546875" style="100" customWidth="1"/>
    <col min="11786" max="11786" width="9.28515625" style="100" bestFit="1" customWidth="1"/>
    <col min="11787" max="12032" width="8.85546875" style="100"/>
    <col min="12033" max="12033" width="43.140625" style="100" customWidth="1"/>
    <col min="12034" max="12035" width="12" style="100" customWidth="1"/>
    <col min="12036" max="12036" width="13.7109375" style="100" customWidth="1"/>
    <col min="12037" max="12038" width="12" style="100" customWidth="1"/>
    <col min="12039" max="12039" width="13.7109375" style="100" customWidth="1"/>
    <col min="12040" max="12040" width="8.85546875" style="100"/>
    <col min="12041" max="12041" width="11.85546875" style="100" customWidth="1"/>
    <col min="12042" max="12042" width="9.28515625" style="100" bestFit="1" customWidth="1"/>
    <col min="12043" max="12288" width="8.85546875" style="100"/>
    <col min="12289" max="12289" width="43.140625" style="100" customWidth="1"/>
    <col min="12290" max="12291" width="12" style="100" customWidth="1"/>
    <col min="12292" max="12292" width="13.7109375" style="100" customWidth="1"/>
    <col min="12293" max="12294" width="12" style="100" customWidth="1"/>
    <col min="12295" max="12295" width="13.7109375" style="100" customWidth="1"/>
    <col min="12296" max="12296" width="8.85546875" style="100"/>
    <col min="12297" max="12297" width="11.85546875" style="100" customWidth="1"/>
    <col min="12298" max="12298" width="9.28515625" style="100" bestFit="1" customWidth="1"/>
    <col min="12299" max="12544" width="8.85546875" style="100"/>
    <col min="12545" max="12545" width="43.140625" style="100" customWidth="1"/>
    <col min="12546" max="12547" width="12" style="100" customWidth="1"/>
    <col min="12548" max="12548" width="13.7109375" style="100" customWidth="1"/>
    <col min="12549" max="12550" width="12" style="100" customWidth="1"/>
    <col min="12551" max="12551" width="13.7109375" style="100" customWidth="1"/>
    <col min="12552" max="12552" width="8.85546875" style="100"/>
    <col min="12553" max="12553" width="11.85546875" style="100" customWidth="1"/>
    <col min="12554" max="12554" width="9.28515625" style="100" bestFit="1" customWidth="1"/>
    <col min="12555" max="12800" width="8.85546875" style="100"/>
    <col min="12801" max="12801" width="43.140625" style="100" customWidth="1"/>
    <col min="12802" max="12803" width="12" style="100" customWidth="1"/>
    <col min="12804" max="12804" width="13.7109375" style="100" customWidth="1"/>
    <col min="12805" max="12806" width="12" style="100" customWidth="1"/>
    <col min="12807" max="12807" width="13.7109375" style="100" customWidth="1"/>
    <col min="12808" max="12808" width="8.85546875" style="100"/>
    <col min="12809" max="12809" width="11.85546875" style="100" customWidth="1"/>
    <col min="12810" max="12810" width="9.28515625" style="100" bestFit="1" customWidth="1"/>
    <col min="12811" max="13056" width="8.85546875" style="100"/>
    <col min="13057" max="13057" width="43.140625" style="100" customWidth="1"/>
    <col min="13058" max="13059" width="12" style="100" customWidth="1"/>
    <col min="13060" max="13060" width="13.7109375" style="100" customWidth="1"/>
    <col min="13061" max="13062" width="12" style="100" customWidth="1"/>
    <col min="13063" max="13063" width="13.7109375" style="100" customWidth="1"/>
    <col min="13064" max="13064" width="8.85546875" style="100"/>
    <col min="13065" max="13065" width="11.85546875" style="100" customWidth="1"/>
    <col min="13066" max="13066" width="9.28515625" style="100" bestFit="1" customWidth="1"/>
    <col min="13067" max="13312" width="8.85546875" style="100"/>
    <col min="13313" max="13313" width="43.140625" style="100" customWidth="1"/>
    <col min="13314" max="13315" width="12" style="100" customWidth="1"/>
    <col min="13316" max="13316" width="13.7109375" style="100" customWidth="1"/>
    <col min="13317" max="13318" width="12" style="100" customWidth="1"/>
    <col min="13319" max="13319" width="13.7109375" style="100" customWidth="1"/>
    <col min="13320" max="13320" width="8.85546875" style="100"/>
    <col min="13321" max="13321" width="11.85546875" style="100" customWidth="1"/>
    <col min="13322" max="13322" width="9.28515625" style="100" bestFit="1" customWidth="1"/>
    <col min="13323" max="13568" width="8.85546875" style="100"/>
    <col min="13569" max="13569" width="43.140625" style="100" customWidth="1"/>
    <col min="13570" max="13571" width="12" style="100" customWidth="1"/>
    <col min="13572" max="13572" width="13.7109375" style="100" customWidth="1"/>
    <col min="13573" max="13574" width="12" style="100" customWidth="1"/>
    <col min="13575" max="13575" width="13.7109375" style="100" customWidth="1"/>
    <col min="13576" max="13576" width="8.85546875" style="100"/>
    <col min="13577" max="13577" width="11.85546875" style="100" customWidth="1"/>
    <col min="13578" max="13578" width="9.28515625" style="100" bestFit="1" customWidth="1"/>
    <col min="13579" max="13824" width="8.85546875" style="100"/>
    <col min="13825" max="13825" width="43.140625" style="100" customWidth="1"/>
    <col min="13826" max="13827" width="12" style="100" customWidth="1"/>
    <col min="13828" max="13828" width="13.7109375" style="100" customWidth="1"/>
    <col min="13829" max="13830" width="12" style="100" customWidth="1"/>
    <col min="13831" max="13831" width="13.7109375" style="100" customWidth="1"/>
    <col min="13832" max="13832" width="8.85546875" style="100"/>
    <col min="13833" max="13833" width="11.85546875" style="100" customWidth="1"/>
    <col min="13834" max="13834" width="9.28515625" style="100" bestFit="1" customWidth="1"/>
    <col min="13835" max="14080" width="8.85546875" style="100"/>
    <col min="14081" max="14081" width="43.140625" style="100" customWidth="1"/>
    <col min="14082" max="14083" width="12" style="100" customWidth="1"/>
    <col min="14084" max="14084" width="13.7109375" style="100" customWidth="1"/>
    <col min="14085" max="14086" width="12" style="100" customWidth="1"/>
    <col min="14087" max="14087" width="13.7109375" style="100" customWidth="1"/>
    <col min="14088" max="14088" width="8.85546875" style="100"/>
    <col min="14089" max="14089" width="11.85546875" style="100" customWidth="1"/>
    <col min="14090" max="14090" width="9.28515625" style="100" bestFit="1" customWidth="1"/>
    <col min="14091" max="14336" width="8.85546875" style="100"/>
    <col min="14337" max="14337" width="43.140625" style="100" customWidth="1"/>
    <col min="14338" max="14339" width="12" style="100" customWidth="1"/>
    <col min="14340" max="14340" width="13.7109375" style="100" customWidth="1"/>
    <col min="14341" max="14342" width="12" style="100" customWidth="1"/>
    <col min="14343" max="14343" width="13.7109375" style="100" customWidth="1"/>
    <col min="14344" max="14344" width="8.85546875" style="100"/>
    <col min="14345" max="14345" width="11.85546875" style="100" customWidth="1"/>
    <col min="14346" max="14346" width="9.28515625" style="100" bestFit="1" customWidth="1"/>
    <col min="14347" max="14592" width="8.85546875" style="100"/>
    <col min="14593" max="14593" width="43.140625" style="100" customWidth="1"/>
    <col min="14594" max="14595" width="12" style="100" customWidth="1"/>
    <col min="14596" max="14596" width="13.7109375" style="100" customWidth="1"/>
    <col min="14597" max="14598" width="12" style="100" customWidth="1"/>
    <col min="14599" max="14599" width="13.7109375" style="100" customWidth="1"/>
    <col min="14600" max="14600" width="8.85546875" style="100"/>
    <col min="14601" max="14601" width="11.85546875" style="100" customWidth="1"/>
    <col min="14602" max="14602" width="9.28515625" style="100" bestFit="1" customWidth="1"/>
    <col min="14603" max="14848" width="8.85546875" style="100"/>
    <col min="14849" max="14849" width="43.140625" style="100" customWidth="1"/>
    <col min="14850" max="14851" width="12" style="100" customWidth="1"/>
    <col min="14852" max="14852" width="13.7109375" style="100" customWidth="1"/>
    <col min="14853" max="14854" width="12" style="100" customWidth="1"/>
    <col min="14855" max="14855" width="13.7109375" style="100" customWidth="1"/>
    <col min="14856" max="14856" width="8.85546875" style="100"/>
    <col min="14857" max="14857" width="11.85546875" style="100" customWidth="1"/>
    <col min="14858" max="14858" width="9.28515625" style="100" bestFit="1" customWidth="1"/>
    <col min="14859" max="15104" width="8.85546875" style="100"/>
    <col min="15105" max="15105" width="43.140625" style="100" customWidth="1"/>
    <col min="15106" max="15107" width="12" style="100" customWidth="1"/>
    <col min="15108" max="15108" width="13.7109375" style="100" customWidth="1"/>
    <col min="15109" max="15110" width="12" style="100" customWidth="1"/>
    <col min="15111" max="15111" width="13.7109375" style="100" customWidth="1"/>
    <col min="15112" max="15112" width="8.85546875" style="100"/>
    <col min="15113" max="15113" width="11.85546875" style="100" customWidth="1"/>
    <col min="15114" max="15114" width="9.28515625" style="100" bestFit="1" customWidth="1"/>
    <col min="15115" max="15360" width="8.85546875" style="100"/>
    <col min="15361" max="15361" width="43.140625" style="100" customWidth="1"/>
    <col min="15362" max="15363" width="12" style="100" customWidth="1"/>
    <col min="15364" max="15364" width="13.7109375" style="100" customWidth="1"/>
    <col min="15365" max="15366" width="12" style="100" customWidth="1"/>
    <col min="15367" max="15367" width="13.7109375" style="100" customWidth="1"/>
    <col min="15368" max="15368" width="8.85546875" style="100"/>
    <col min="15369" max="15369" width="11.85546875" style="100" customWidth="1"/>
    <col min="15370" max="15370" width="9.28515625" style="100" bestFit="1" customWidth="1"/>
    <col min="15371" max="15616" width="8.85546875" style="100"/>
    <col min="15617" max="15617" width="43.140625" style="100" customWidth="1"/>
    <col min="15618" max="15619" width="12" style="100" customWidth="1"/>
    <col min="15620" max="15620" width="13.7109375" style="100" customWidth="1"/>
    <col min="15621" max="15622" width="12" style="100" customWidth="1"/>
    <col min="15623" max="15623" width="13.7109375" style="100" customWidth="1"/>
    <col min="15624" max="15624" width="8.85546875" style="100"/>
    <col min="15625" max="15625" width="11.85546875" style="100" customWidth="1"/>
    <col min="15626" max="15626" width="9.28515625" style="100" bestFit="1" customWidth="1"/>
    <col min="15627" max="15872" width="8.85546875" style="100"/>
    <col min="15873" max="15873" width="43.140625" style="100" customWidth="1"/>
    <col min="15874" max="15875" width="12" style="100" customWidth="1"/>
    <col min="15876" max="15876" width="13.7109375" style="100" customWidth="1"/>
    <col min="15877" max="15878" width="12" style="100" customWidth="1"/>
    <col min="15879" max="15879" width="13.7109375" style="100" customWidth="1"/>
    <col min="15880" max="15880" width="8.85546875" style="100"/>
    <col min="15881" max="15881" width="11.85546875" style="100" customWidth="1"/>
    <col min="15882" max="15882" width="9.28515625" style="100" bestFit="1" customWidth="1"/>
    <col min="15883" max="16128" width="8.85546875" style="100"/>
    <col min="16129" max="16129" width="43.140625" style="100" customWidth="1"/>
    <col min="16130" max="16131" width="12" style="100" customWidth="1"/>
    <col min="16132" max="16132" width="13.7109375" style="100" customWidth="1"/>
    <col min="16133" max="16134" width="12" style="100" customWidth="1"/>
    <col min="16135" max="16135" width="13.7109375" style="100" customWidth="1"/>
    <col min="16136" max="16136" width="8.85546875" style="100"/>
    <col min="16137" max="16137" width="11.85546875" style="100" customWidth="1"/>
    <col min="16138" max="16138" width="9.28515625" style="100" bestFit="1" customWidth="1"/>
    <col min="16139" max="16384" width="8.85546875" style="100"/>
  </cols>
  <sheetData>
    <row r="1" spans="1:15" s="83" customFormat="1" ht="22.5" customHeight="1" x14ac:dyDescent="0.3">
      <c r="A1" s="394" t="s">
        <v>94</v>
      </c>
      <c r="B1" s="394"/>
      <c r="C1" s="394"/>
      <c r="D1" s="394"/>
      <c r="E1" s="394"/>
      <c r="F1" s="394"/>
      <c r="G1" s="394"/>
      <c r="I1" s="120"/>
    </row>
    <row r="2" spans="1:15" s="83" customFormat="1" ht="22.5" customHeight="1" x14ac:dyDescent="0.3">
      <c r="A2" s="420" t="s">
        <v>98</v>
      </c>
      <c r="B2" s="420"/>
      <c r="C2" s="420"/>
      <c r="D2" s="420"/>
      <c r="E2" s="420"/>
      <c r="F2" s="420"/>
      <c r="G2" s="420"/>
      <c r="I2" s="120"/>
    </row>
    <row r="3" spans="1:15" s="86" customFormat="1" ht="18.75" customHeight="1" x14ac:dyDescent="0.3">
      <c r="A3" s="279" t="s">
        <v>243</v>
      </c>
      <c r="B3" s="84"/>
      <c r="C3" s="84"/>
      <c r="D3" s="84"/>
      <c r="E3" s="84"/>
      <c r="F3" s="84"/>
      <c r="G3" s="70" t="s">
        <v>30</v>
      </c>
      <c r="I3" s="121"/>
    </row>
    <row r="4" spans="1:15" s="86" customFormat="1" ht="57.75" customHeight="1" x14ac:dyDescent="0.2">
      <c r="A4" s="188"/>
      <c r="B4" s="191" t="s">
        <v>529</v>
      </c>
      <c r="C4" s="191" t="s">
        <v>530</v>
      </c>
      <c r="D4" s="143" t="s">
        <v>66</v>
      </c>
      <c r="E4" s="194" t="s">
        <v>531</v>
      </c>
      <c r="F4" s="194" t="s">
        <v>532</v>
      </c>
      <c r="G4" s="143" t="s">
        <v>66</v>
      </c>
    </row>
    <row r="5" spans="1:15" s="111" customFormat="1" ht="31.5" customHeight="1" x14ac:dyDescent="0.3">
      <c r="A5" s="122" t="s">
        <v>99</v>
      </c>
      <c r="B5" s="127">
        <f>SUM(B6:B29)</f>
        <v>3928</v>
      </c>
      <c r="C5" s="127">
        <f>SUM(C6:C29)</f>
        <v>3258</v>
      </c>
      <c r="D5" s="204">
        <f>ROUND(C5/B5*100,1)</f>
        <v>82.9</v>
      </c>
      <c r="E5" s="127">
        <f>SUM(E6:E29)</f>
        <v>1587</v>
      </c>
      <c r="F5" s="127">
        <f>SUM(F6:F29)</f>
        <v>980</v>
      </c>
      <c r="G5" s="204">
        <f>ROUND(F5/E5*100,1)</f>
        <v>61.8</v>
      </c>
      <c r="I5" s="121"/>
      <c r="J5" s="128"/>
      <c r="K5" s="128"/>
      <c r="L5" s="129"/>
      <c r="M5" s="129"/>
      <c r="N5" s="129"/>
      <c r="O5" s="129"/>
    </row>
    <row r="6" spans="1:15" ht="31.15" customHeight="1" x14ac:dyDescent="0.2">
      <c r="A6" s="95" t="s">
        <v>69</v>
      </c>
      <c r="B6" s="285">
        <v>1098</v>
      </c>
      <c r="C6" s="97">
        <f>[12]Шаблон!$H11</f>
        <v>1214</v>
      </c>
      <c r="D6" s="204">
        <f t="shared" ref="D6:D29" si="0">ROUND(C6/B6*100,1)</f>
        <v>110.6</v>
      </c>
      <c r="E6" s="285">
        <v>403</v>
      </c>
      <c r="F6" s="97">
        <f>[12]Шаблон!$AK11</f>
        <v>325</v>
      </c>
      <c r="G6" s="204">
        <f t="shared" ref="G6:G29" si="1">ROUND(F6/E6*100,1)</f>
        <v>80.599999999999994</v>
      </c>
      <c r="H6" s="99"/>
      <c r="I6" s="107"/>
      <c r="J6" s="107"/>
      <c r="K6" s="107"/>
      <c r="L6" s="107"/>
      <c r="M6" s="107"/>
      <c r="N6" s="107"/>
    </row>
    <row r="7" spans="1:15" ht="31.15" customHeight="1" x14ac:dyDescent="0.2">
      <c r="A7" s="95" t="s">
        <v>70</v>
      </c>
      <c r="B7" s="285">
        <v>95</v>
      </c>
      <c r="C7" s="97">
        <f>[12]Шаблон!$H32</f>
        <v>36</v>
      </c>
      <c r="D7" s="204">
        <f t="shared" si="0"/>
        <v>37.9</v>
      </c>
      <c r="E7" s="285">
        <v>54</v>
      </c>
      <c r="F7" s="97">
        <f>[12]Шаблон!$AK32</f>
        <v>6</v>
      </c>
      <c r="G7" s="204">
        <f t="shared" si="1"/>
        <v>11.1</v>
      </c>
      <c r="H7" s="99"/>
      <c r="I7" s="107"/>
      <c r="J7" s="107"/>
      <c r="K7" s="107"/>
      <c r="L7" s="107"/>
      <c r="M7" s="107"/>
      <c r="N7" s="107"/>
    </row>
    <row r="8" spans="1:15" s="103" customFormat="1" ht="31.15" customHeight="1" x14ac:dyDescent="0.2">
      <c r="A8" s="95" t="s">
        <v>71</v>
      </c>
      <c r="B8" s="285">
        <v>90</v>
      </c>
      <c r="C8" s="97">
        <f>[12]Шаблон!$H33</f>
        <v>51</v>
      </c>
      <c r="D8" s="204">
        <f t="shared" si="0"/>
        <v>56.7</v>
      </c>
      <c r="E8" s="285">
        <v>37</v>
      </c>
      <c r="F8" s="97">
        <f>[12]Шаблон!$AK33</f>
        <v>6</v>
      </c>
      <c r="G8" s="204">
        <f t="shared" si="1"/>
        <v>16.2</v>
      </c>
      <c r="H8" s="99"/>
      <c r="I8" s="100"/>
      <c r="J8" s="101"/>
    </row>
    <row r="9" spans="1:15" ht="31.15" customHeight="1" x14ac:dyDescent="0.2">
      <c r="A9" s="95" t="s">
        <v>72</v>
      </c>
      <c r="B9" s="285">
        <v>188</v>
      </c>
      <c r="C9" s="97">
        <f>[12]Шаблон!$H14</f>
        <v>205</v>
      </c>
      <c r="D9" s="204">
        <f t="shared" si="0"/>
        <v>109</v>
      </c>
      <c r="E9" s="285">
        <v>75</v>
      </c>
      <c r="F9" s="97">
        <f>[12]Шаблон!$AK14</f>
        <v>89</v>
      </c>
      <c r="G9" s="204">
        <f t="shared" si="1"/>
        <v>118.7</v>
      </c>
      <c r="H9" s="99"/>
      <c r="I9" s="100"/>
      <c r="J9" s="101"/>
      <c r="L9" s="108"/>
    </row>
    <row r="10" spans="1:15" ht="31.15" customHeight="1" x14ac:dyDescent="0.2">
      <c r="A10" s="95" t="s">
        <v>73</v>
      </c>
      <c r="B10" s="285">
        <v>227</v>
      </c>
      <c r="C10" s="97">
        <f>[12]Шаблон!$H15</f>
        <v>128</v>
      </c>
      <c r="D10" s="204">
        <f t="shared" si="0"/>
        <v>56.4</v>
      </c>
      <c r="E10" s="285">
        <v>97</v>
      </c>
      <c r="F10" s="97">
        <f>[12]Шаблон!$AK15</f>
        <v>41</v>
      </c>
      <c r="G10" s="204">
        <f t="shared" si="1"/>
        <v>42.3</v>
      </c>
      <c r="H10" s="99"/>
      <c r="I10" s="100"/>
      <c r="J10" s="101"/>
    </row>
    <row r="11" spans="1:15" ht="31.5" x14ac:dyDescent="0.2">
      <c r="A11" s="95" t="s">
        <v>74</v>
      </c>
      <c r="B11" s="285">
        <v>115</v>
      </c>
      <c r="C11" s="97">
        <f>[12]Шаблон!$H16</f>
        <v>163</v>
      </c>
      <c r="D11" s="204">
        <f t="shared" si="0"/>
        <v>141.69999999999999</v>
      </c>
      <c r="E11" s="285">
        <v>48</v>
      </c>
      <c r="F11" s="97">
        <f>[12]Шаблон!$AK16</f>
        <v>80</v>
      </c>
      <c r="G11" s="204">
        <f t="shared" si="1"/>
        <v>166.7</v>
      </c>
      <c r="H11" s="99"/>
      <c r="I11" s="100"/>
      <c r="J11" s="101"/>
    </row>
    <row r="12" spans="1:15" ht="63" x14ac:dyDescent="0.2">
      <c r="A12" s="95" t="s">
        <v>75</v>
      </c>
      <c r="B12" s="285">
        <v>507</v>
      </c>
      <c r="C12" s="97">
        <f>[12]Шаблон!$H17</f>
        <v>365</v>
      </c>
      <c r="D12" s="204">
        <f t="shared" si="0"/>
        <v>72</v>
      </c>
      <c r="E12" s="285">
        <v>237</v>
      </c>
      <c r="F12" s="97">
        <f>[12]Шаблон!$AK17</f>
        <v>99</v>
      </c>
      <c r="G12" s="204">
        <f t="shared" si="1"/>
        <v>41.8</v>
      </c>
      <c r="H12" s="99"/>
      <c r="I12" s="100"/>
      <c r="J12" s="101"/>
    </row>
    <row r="13" spans="1:15" ht="31.15" customHeight="1" x14ac:dyDescent="0.2">
      <c r="A13" s="95" t="s">
        <v>76</v>
      </c>
      <c r="B13" s="285">
        <v>206</v>
      </c>
      <c r="C13" s="97">
        <f>[12]Шаблон!$H18</f>
        <v>51</v>
      </c>
      <c r="D13" s="204">
        <f t="shared" si="0"/>
        <v>24.8</v>
      </c>
      <c r="E13" s="285">
        <v>86</v>
      </c>
      <c r="F13" s="97">
        <f>[12]Шаблон!$AK18</f>
        <v>16</v>
      </c>
      <c r="G13" s="204">
        <f t="shared" si="1"/>
        <v>18.600000000000001</v>
      </c>
      <c r="H13" s="99"/>
      <c r="I13" s="100"/>
      <c r="J13" s="101"/>
    </row>
    <row r="14" spans="1:15" ht="31.5" x14ac:dyDescent="0.2">
      <c r="A14" s="95" t="s">
        <v>77</v>
      </c>
      <c r="B14" s="285">
        <v>36</v>
      </c>
      <c r="C14" s="97">
        <f>[12]Шаблон!$H19</f>
        <v>27</v>
      </c>
      <c r="D14" s="204">
        <f t="shared" si="0"/>
        <v>75</v>
      </c>
      <c r="E14" s="285">
        <v>21</v>
      </c>
      <c r="F14" s="97">
        <f>[12]Шаблон!$AK19</f>
        <v>10</v>
      </c>
      <c r="G14" s="204">
        <f t="shared" si="1"/>
        <v>47.6</v>
      </c>
      <c r="H14" s="99"/>
      <c r="I14" s="100"/>
      <c r="J14" s="101"/>
    </row>
    <row r="15" spans="1:15" ht="31.5" x14ac:dyDescent="0.2">
      <c r="A15" s="95" t="s">
        <v>78</v>
      </c>
      <c r="B15" s="285">
        <v>16</v>
      </c>
      <c r="C15" s="97">
        <f>[12]Шаблон!$H20</f>
        <v>11</v>
      </c>
      <c r="D15" s="204">
        <f t="shared" si="0"/>
        <v>68.8</v>
      </c>
      <c r="E15" s="285">
        <v>6</v>
      </c>
      <c r="F15" s="97">
        <f>[12]Шаблон!$AK20</f>
        <v>1</v>
      </c>
      <c r="G15" s="204">
        <f t="shared" si="1"/>
        <v>16.7</v>
      </c>
      <c r="H15" s="99"/>
      <c r="I15" s="100"/>
      <c r="J15" s="101"/>
    </row>
    <row r="16" spans="1:15" ht="31.5" x14ac:dyDescent="0.2">
      <c r="A16" s="95" t="s">
        <v>79</v>
      </c>
      <c r="B16" s="285">
        <v>59</v>
      </c>
      <c r="C16" s="97">
        <f>[12]Шаблон!$H21</f>
        <v>41</v>
      </c>
      <c r="D16" s="204">
        <f t="shared" si="0"/>
        <v>69.5</v>
      </c>
      <c r="E16" s="285">
        <v>20</v>
      </c>
      <c r="F16" s="97">
        <f>[12]Шаблон!$AK21</f>
        <v>13</v>
      </c>
      <c r="G16" s="204">
        <f t="shared" si="1"/>
        <v>65</v>
      </c>
      <c r="H16" s="99"/>
      <c r="I16" s="100"/>
      <c r="J16" s="101"/>
    </row>
    <row r="17" spans="1:10" ht="31.5" x14ac:dyDescent="0.2">
      <c r="A17" s="95" t="s">
        <v>80</v>
      </c>
      <c r="B17" s="285">
        <v>22</v>
      </c>
      <c r="C17" s="97">
        <f>[12]Шаблон!$H22</f>
        <v>17</v>
      </c>
      <c r="D17" s="204">
        <f t="shared" si="0"/>
        <v>77.3</v>
      </c>
      <c r="E17" s="285">
        <v>16</v>
      </c>
      <c r="F17" s="97">
        <f>[12]Шаблон!$AK22</f>
        <v>2</v>
      </c>
      <c r="G17" s="204">
        <f t="shared" si="1"/>
        <v>12.5</v>
      </c>
      <c r="H17" s="99"/>
      <c r="I17" s="100"/>
      <c r="J17" s="101"/>
    </row>
    <row r="18" spans="1:10" ht="31.5" x14ac:dyDescent="0.2">
      <c r="A18" s="95" t="s">
        <v>81</v>
      </c>
      <c r="B18" s="285">
        <v>144</v>
      </c>
      <c r="C18" s="97">
        <f>[12]Шаблон!$H23</f>
        <v>107</v>
      </c>
      <c r="D18" s="204">
        <f t="shared" si="0"/>
        <v>74.3</v>
      </c>
      <c r="E18" s="285">
        <v>68</v>
      </c>
      <c r="F18" s="97">
        <f>[12]Шаблон!$AK23</f>
        <v>30</v>
      </c>
      <c r="G18" s="204">
        <f t="shared" si="1"/>
        <v>44.1</v>
      </c>
      <c r="H18" s="99"/>
      <c r="I18" s="100"/>
      <c r="J18" s="101"/>
    </row>
    <row r="19" spans="1:10" ht="31.5" x14ac:dyDescent="0.2">
      <c r="A19" s="95" t="s">
        <v>82</v>
      </c>
      <c r="B19" s="285">
        <v>198</v>
      </c>
      <c r="C19" s="97">
        <f>[12]Шаблон!$H12</f>
        <v>94</v>
      </c>
      <c r="D19" s="204">
        <f t="shared" si="0"/>
        <v>47.5</v>
      </c>
      <c r="E19" s="285">
        <v>53</v>
      </c>
      <c r="F19" s="97">
        <f>[12]Шаблон!$AK12</f>
        <v>37</v>
      </c>
      <c r="G19" s="204">
        <f t="shared" si="1"/>
        <v>69.8</v>
      </c>
      <c r="H19" s="99"/>
      <c r="I19" s="100"/>
      <c r="J19" s="101"/>
    </row>
    <row r="20" spans="1:10" ht="31.15" customHeight="1" x14ac:dyDescent="0.2">
      <c r="A20" s="95" t="s">
        <v>83</v>
      </c>
      <c r="B20" s="285">
        <v>55</v>
      </c>
      <c r="C20" s="97">
        <f>[12]Шаблон!$H24</f>
        <v>188</v>
      </c>
      <c r="D20" s="204">
        <f t="shared" si="0"/>
        <v>341.8</v>
      </c>
      <c r="E20" s="285">
        <v>17</v>
      </c>
      <c r="F20" s="97">
        <f>[12]Шаблон!$AK24</f>
        <v>40</v>
      </c>
      <c r="G20" s="204">
        <f t="shared" si="1"/>
        <v>235.3</v>
      </c>
      <c r="H20" s="99"/>
      <c r="I20" s="100"/>
      <c r="J20" s="101"/>
    </row>
    <row r="21" spans="1:10" ht="31.5" x14ac:dyDescent="0.2">
      <c r="A21" s="95" t="s">
        <v>84</v>
      </c>
      <c r="B21" s="285">
        <v>228</v>
      </c>
      <c r="C21" s="97">
        <f>[12]Шаблон!$H13</f>
        <v>36</v>
      </c>
      <c r="D21" s="204">
        <f t="shared" si="0"/>
        <v>15.8</v>
      </c>
      <c r="E21" s="285">
        <v>91</v>
      </c>
      <c r="F21" s="97">
        <f>[12]Шаблон!$AK13</f>
        <v>12</v>
      </c>
      <c r="G21" s="204">
        <f t="shared" si="1"/>
        <v>13.2</v>
      </c>
      <c r="H21" s="99"/>
      <c r="I21" s="100"/>
      <c r="J21" s="101"/>
    </row>
    <row r="22" spans="1:10" ht="31.5" x14ac:dyDescent="0.2">
      <c r="A22" s="95" t="s">
        <v>85</v>
      </c>
      <c r="B22" s="285">
        <v>50</v>
      </c>
      <c r="C22" s="97">
        <f>[12]Шаблон!$H25</f>
        <v>16</v>
      </c>
      <c r="D22" s="204">
        <f t="shared" si="0"/>
        <v>32</v>
      </c>
      <c r="E22" s="285">
        <v>18</v>
      </c>
      <c r="F22" s="97">
        <f>[12]Шаблон!$AK25</f>
        <v>2</v>
      </c>
      <c r="G22" s="204">
        <f t="shared" si="1"/>
        <v>11.1</v>
      </c>
      <c r="H22" s="99"/>
      <c r="I22" s="100"/>
      <c r="J22" s="104"/>
    </row>
    <row r="23" spans="1:10" ht="31.15" customHeight="1" x14ac:dyDescent="0.2">
      <c r="A23" s="95" t="s">
        <v>86</v>
      </c>
      <c r="B23" s="285">
        <v>35</v>
      </c>
      <c r="C23" s="97">
        <f>[12]Шаблон!$H26</f>
        <v>182</v>
      </c>
      <c r="D23" s="204">
        <f t="shared" si="0"/>
        <v>520</v>
      </c>
      <c r="E23" s="285">
        <v>15</v>
      </c>
      <c r="F23" s="97">
        <f>[12]Шаблон!$AK26</f>
        <v>48</v>
      </c>
      <c r="G23" s="204">
        <f t="shared" si="1"/>
        <v>320</v>
      </c>
      <c r="H23" s="99"/>
      <c r="I23" s="100"/>
      <c r="J23" s="104"/>
    </row>
    <row r="24" spans="1:10" ht="31.5" x14ac:dyDescent="0.2">
      <c r="A24" s="95" t="s">
        <v>87</v>
      </c>
      <c r="B24" s="285">
        <v>57</v>
      </c>
      <c r="C24" s="97">
        <f>[12]Шаблон!$H27</f>
        <v>24</v>
      </c>
      <c r="D24" s="204">
        <f t="shared" si="0"/>
        <v>42.1</v>
      </c>
      <c r="E24" s="285">
        <v>23</v>
      </c>
      <c r="F24" s="97">
        <f>[12]Шаблон!$AK27</f>
        <v>10</v>
      </c>
      <c r="G24" s="204">
        <f t="shared" si="1"/>
        <v>43.5</v>
      </c>
      <c r="H24" s="99"/>
      <c r="I24" s="100"/>
      <c r="J24" s="104"/>
    </row>
    <row r="25" spans="1:10" ht="31.5" x14ac:dyDescent="0.2">
      <c r="A25" s="95" t="s">
        <v>88</v>
      </c>
      <c r="B25" s="285">
        <v>284</v>
      </c>
      <c r="C25" s="97">
        <f>[12]Шаблон!$H28</f>
        <v>35</v>
      </c>
      <c r="D25" s="204">
        <f t="shared" si="0"/>
        <v>12.3</v>
      </c>
      <c r="E25" s="285">
        <v>107</v>
      </c>
      <c r="F25" s="97">
        <f>[12]Шаблон!$AK28</f>
        <v>6</v>
      </c>
      <c r="G25" s="204">
        <f t="shared" si="1"/>
        <v>5.6</v>
      </c>
      <c r="I25" s="100"/>
    </row>
    <row r="26" spans="1:10" ht="31.15" customHeight="1" x14ac:dyDescent="0.2">
      <c r="A26" s="95" t="s">
        <v>89</v>
      </c>
      <c r="B26" s="285">
        <v>6</v>
      </c>
      <c r="C26" s="97">
        <f>[12]Шаблон!$H29</f>
        <v>68</v>
      </c>
      <c r="D26" s="204">
        <f t="shared" si="0"/>
        <v>1133.3</v>
      </c>
      <c r="E26" s="285">
        <v>4</v>
      </c>
      <c r="F26" s="97">
        <f>[12]Шаблон!$AK29</f>
        <v>36</v>
      </c>
      <c r="G26" s="204">
        <f t="shared" si="1"/>
        <v>900</v>
      </c>
      <c r="I26" s="100"/>
    </row>
    <row r="27" spans="1:10" ht="31.15" customHeight="1" x14ac:dyDescent="0.2">
      <c r="A27" s="95" t="s">
        <v>90</v>
      </c>
      <c r="B27" s="285">
        <v>59</v>
      </c>
      <c r="C27" s="97">
        <f>[12]Шаблон!$H30</f>
        <v>131</v>
      </c>
      <c r="D27" s="204">
        <f t="shared" si="0"/>
        <v>222</v>
      </c>
      <c r="E27" s="285">
        <v>25</v>
      </c>
      <c r="F27" s="97">
        <f>[12]Шаблон!$AK30</f>
        <v>46</v>
      </c>
      <c r="G27" s="204">
        <f t="shared" si="1"/>
        <v>184</v>
      </c>
      <c r="I27" s="100"/>
    </row>
    <row r="28" spans="1:10" ht="31.15" customHeight="1" x14ac:dyDescent="0.2">
      <c r="A28" s="95" t="s">
        <v>91</v>
      </c>
      <c r="B28" s="285">
        <v>95</v>
      </c>
      <c r="C28" s="97">
        <f>[12]Шаблон!$H31</f>
        <v>12</v>
      </c>
      <c r="D28" s="204">
        <f t="shared" si="0"/>
        <v>12.6</v>
      </c>
      <c r="E28" s="285">
        <v>45</v>
      </c>
      <c r="F28" s="97">
        <f>[12]Шаблон!$AK31</f>
        <v>5</v>
      </c>
      <c r="G28" s="204">
        <f t="shared" si="1"/>
        <v>11.1</v>
      </c>
      <c r="I28" s="100"/>
    </row>
    <row r="29" spans="1:10" ht="31.15" customHeight="1" x14ac:dyDescent="0.2">
      <c r="A29" s="95" t="s">
        <v>92</v>
      </c>
      <c r="B29" s="285">
        <v>58</v>
      </c>
      <c r="C29" s="97">
        <f>[12]Шаблон!$H34</f>
        <v>56</v>
      </c>
      <c r="D29" s="204">
        <f t="shared" si="0"/>
        <v>96.6</v>
      </c>
      <c r="E29" s="285">
        <v>21</v>
      </c>
      <c r="F29" s="97">
        <f>[12]Шаблон!$AK34</f>
        <v>20</v>
      </c>
      <c r="G29" s="204">
        <f t="shared" si="1"/>
        <v>95.2</v>
      </c>
      <c r="I29" s="100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70" zoomScaleNormal="75" zoomScaleSheetLayoutView="70" workbookViewId="0">
      <selection activeCell="F5" sqref="F5"/>
    </sheetView>
  </sheetViews>
  <sheetFormatPr defaultColWidth="8.85546875" defaultRowHeight="12.75" x14ac:dyDescent="0.2"/>
  <cols>
    <col min="1" max="1" width="62.42578125" style="100" customWidth="1"/>
    <col min="2" max="2" width="11.85546875" style="193" customWidth="1"/>
    <col min="3" max="3" width="14.28515625" style="193" customWidth="1"/>
    <col min="4" max="4" width="12" style="193" customWidth="1"/>
    <col min="5" max="5" width="13.7109375" style="193" customWidth="1"/>
    <col min="6" max="6" width="12.140625" style="193" customWidth="1"/>
    <col min="7" max="7" width="13.7109375" style="193" customWidth="1"/>
    <col min="8" max="8" width="12.7109375" style="193" customWidth="1"/>
    <col min="9" max="9" width="14.7109375" style="193" customWidth="1"/>
    <col min="10" max="10" width="8.85546875" style="100"/>
    <col min="11" max="11" width="11.85546875" style="100" customWidth="1"/>
    <col min="12" max="12" width="12.140625" style="100" customWidth="1"/>
    <col min="13" max="256" width="8.85546875" style="100"/>
    <col min="257" max="257" width="37.140625" style="100" customWidth="1"/>
    <col min="258" max="259" width="10.5703125" style="100" customWidth="1"/>
    <col min="260" max="260" width="13" style="100" customWidth="1"/>
    <col min="261" max="262" width="10.28515625" style="100" customWidth="1"/>
    <col min="263" max="263" width="12.42578125" style="100" customWidth="1"/>
    <col min="264" max="265" width="8.85546875" style="100"/>
    <col min="266" max="266" width="7.85546875" style="100" customWidth="1"/>
    <col min="267" max="512" width="8.85546875" style="100"/>
    <col min="513" max="513" width="37.140625" style="100" customWidth="1"/>
    <col min="514" max="515" width="10.5703125" style="100" customWidth="1"/>
    <col min="516" max="516" width="13" style="100" customWidth="1"/>
    <col min="517" max="518" width="10.28515625" style="100" customWidth="1"/>
    <col min="519" max="519" width="12.42578125" style="100" customWidth="1"/>
    <col min="520" max="521" width="8.85546875" style="100"/>
    <col min="522" max="522" width="7.85546875" style="100" customWidth="1"/>
    <col min="523" max="768" width="8.85546875" style="100"/>
    <col min="769" max="769" width="37.140625" style="100" customWidth="1"/>
    <col min="770" max="771" width="10.5703125" style="100" customWidth="1"/>
    <col min="772" max="772" width="13" style="100" customWidth="1"/>
    <col min="773" max="774" width="10.28515625" style="100" customWidth="1"/>
    <col min="775" max="775" width="12.42578125" style="100" customWidth="1"/>
    <col min="776" max="777" width="8.85546875" style="100"/>
    <col min="778" max="778" width="7.85546875" style="100" customWidth="1"/>
    <col min="779" max="1024" width="8.85546875" style="100"/>
    <col min="1025" max="1025" width="37.140625" style="100" customWidth="1"/>
    <col min="1026" max="1027" width="10.5703125" style="100" customWidth="1"/>
    <col min="1028" max="1028" width="13" style="100" customWidth="1"/>
    <col min="1029" max="1030" width="10.28515625" style="100" customWidth="1"/>
    <col min="1031" max="1031" width="12.42578125" style="100" customWidth="1"/>
    <col min="1032" max="1033" width="8.85546875" style="100"/>
    <col min="1034" max="1034" width="7.85546875" style="100" customWidth="1"/>
    <col min="1035" max="1280" width="8.85546875" style="100"/>
    <col min="1281" max="1281" width="37.140625" style="100" customWidth="1"/>
    <col min="1282" max="1283" width="10.5703125" style="100" customWidth="1"/>
    <col min="1284" max="1284" width="13" style="100" customWidth="1"/>
    <col min="1285" max="1286" width="10.28515625" style="100" customWidth="1"/>
    <col min="1287" max="1287" width="12.42578125" style="100" customWidth="1"/>
    <col min="1288" max="1289" width="8.85546875" style="100"/>
    <col min="1290" max="1290" width="7.85546875" style="100" customWidth="1"/>
    <col min="1291" max="1536" width="8.85546875" style="100"/>
    <col min="1537" max="1537" width="37.140625" style="100" customWidth="1"/>
    <col min="1538" max="1539" width="10.5703125" style="100" customWidth="1"/>
    <col min="1540" max="1540" width="13" style="100" customWidth="1"/>
    <col min="1541" max="1542" width="10.28515625" style="100" customWidth="1"/>
    <col min="1543" max="1543" width="12.42578125" style="100" customWidth="1"/>
    <col min="1544" max="1545" width="8.85546875" style="100"/>
    <col min="1546" max="1546" width="7.85546875" style="100" customWidth="1"/>
    <col min="1547" max="1792" width="8.85546875" style="100"/>
    <col min="1793" max="1793" width="37.140625" style="100" customWidth="1"/>
    <col min="1794" max="1795" width="10.5703125" style="100" customWidth="1"/>
    <col min="1796" max="1796" width="13" style="100" customWidth="1"/>
    <col min="1797" max="1798" width="10.28515625" style="100" customWidth="1"/>
    <col min="1799" max="1799" width="12.42578125" style="100" customWidth="1"/>
    <col min="1800" max="1801" width="8.85546875" style="100"/>
    <col min="1802" max="1802" width="7.85546875" style="100" customWidth="1"/>
    <col min="1803" max="2048" width="8.85546875" style="100"/>
    <col min="2049" max="2049" width="37.140625" style="100" customWidth="1"/>
    <col min="2050" max="2051" width="10.5703125" style="100" customWidth="1"/>
    <col min="2052" max="2052" width="13" style="100" customWidth="1"/>
    <col min="2053" max="2054" width="10.28515625" style="100" customWidth="1"/>
    <col min="2055" max="2055" width="12.42578125" style="100" customWidth="1"/>
    <col min="2056" max="2057" width="8.85546875" style="100"/>
    <col min="2058" max="2058" width="7.85546875" style="100" customWidth="1"/>
    <col min="2059" max="2304" width="8.85546875" style="100"/>
    <col min="2305" max="2305" width="37.140625" style="100" customWidth="1"/>
    <col min="2306" max="2307" width="10.5703125" style="100" customWidth="1"/>
    <col min="2308" max="2308" width="13" style="100" customWidth="1"/>
    <col min="2309" max="2310" width="10.28515625" style="100" customWidth="1"/>
    <col min="2311" max="2311" width="12.42578125" style="100" customWidth="1"/>
    <col min="2312" max="2313" width="8.85546875" style="100"/>
    <col min="2314" max="2314" width="7.85546875" style="100" customWidth="1"/>
    <col min="2315" max="2560" width="8.85546875" style="100"/>
    <col min="2561" max="2561" width="37.140625" style="100" customWidth="1"/>
    <col min="2562" max="2563" width="10.5703125" style="100" customWidth="1"/>
    <col min="2564" max="2564" width="13" style="100" customWidth="1"/>
    <col min="2565" max="2566" width="10.28515625" style="100" customWidth="1"/>
    <col min="2567" max="2567" width="12.42578125" style="100" customWidth="1"/>
    <col min="2568" max="2569" width="8.85546875" style="100"/>
    <col min="2570" max="2570" width="7.85546875" style="100" customWidth="1"/>
    <col min="2571" max="2816" width="8.85546875" style="100"/>
    <col min="2817" max="2817" width="37.140625" style="100" customWidth="1"/>
    <col min="2818" max="2819" width="10.5703125" style="100" customWidth="1"/>
    <col min="2820" max="2820" width="13" style="100" customWidth="1"/>
    <col min="2821" max="2822" width="10.28515625" style="100" customWidth="1"/>
    <col min="2823" max="2823" width="12.42578125" style="100" customWidth="1"/>
    <col min="2824" max="2825" width="8.85546875" style="100"/>
    <col min="2826" max="2826" width="7.85546875" style="100" customWidth="1"/>
    <col min="2827" max="3072" width="8.85546875" style="100"/>
    <col min="3073" max="3073" width="37.140625" style="100" customWidth="1"/>
    <col min="3074" max="3075" width="10.5703125" style="100" customWidth="1"/>
    <col min="3076" max="3076" width="13" style="100" customWidth="1"/>
    <col min="3077" max="3078" width="10.28515625" style="100" customWidth="1"/>
    <col min="3079" max="3079" width="12.42578125" style="100" customWidth="1"/>
    <col min="3080" max="3081" width="8.85546875" style="100"/>
    <col min="3082" max="3082" width="7.85546875" style="100" customWidth="1"/>
    <col min="3083" max="3328" width="8.85546875" style="100"/>
    <col min="3329" max="3329" width="37.140625" style="100" customWidth="1"/>
    <col min="3330" max="3331" width="10.5703125" style="100" customWidth="1"/>
    <col min="3332" max="3332" width="13" style="100" customWidth="1"/>
    <col min="3333" max="3334" width="10.28515625" style="100" customWidth="1"/>
    <col min="3335" max="3335" width="12.42578125" style="100" customWidth="1"/>
    <col min="3336" max="3337" width="8.85546875" style="100"/>
    <col min="3338" max="3338" width="7.85546875" style="100" customWidth="1"/>
    <col min="3339" max="3584" width="8.85546875" style="100"/>
    <col min="3585" max="3585" width="37.140625" style="100" customWidth="1"/>
    <col min="3586" max="3587" width="10.5703125" style="100" customWidth="1"/>
    <col min="3588" max="3588" width="13" style="100" customWidth="1"/>
    <col min="3589" max="3590" width="10.28515625" style="100" customWidth="1"/>
    <col min="3591" max="3591" width="12.42578125" style="100" customWidth="1"/>
    <col min="3592" max="3593" width="8.85546875" style="100"/>
    <col min="3594" max="3594" width="7.85546875" style="100" customWidth="1"/>
    <col min="3595" max="3840" width="8.85546875" style="100"/>
    <col min="3841" max="3841" width="37.140625" style="100" customWidth="1"/>
    <col min="3842" max="3843" width="10.5703125" style="100" customWidth="1"/>
    <col min="3844" max="3844" width="13" style="100" customWidth="1"/>
    <col min="3845" max="3846" width="10.28515625" style="100" customWidth="1"/>
    <col min="3847" max="3847" width="12.42578125" style="100" customWidth="1"/>
    <col min="3848" max="3849" width="8.85546875" style="100"/>
    <col min="3850" max="3850" width="7.85546875" style="100" customWidth="1"/>
    <col min="3851" max="4096" width="8.85546875" style="100"/>
    <col min="4097" max="4097" width="37.140625" style="100" customWidth="1"/>
    <col min="4098" max="4099" width="10.5703125" style="100" customWidth="1"/>
    <col min="4100" max="4100" width="13" style="100" customWidth="1"/>
    <col min="4101" max="4102" width="10.28515625" style="100" customWidth="1"/>
    <col min="4103" max="4103" width="12.42578125" style="100" customWidth="1"/>
    <col min="4104" max="4105" width="8.85546875" style="100"/>
    <col min="4106" max="4106" width="7.85546875" style="100" customWidth="1"/>
    <col min="4107" max="4352" width="8.85546875" style="100"/>
    <col min="4353" max="4353" width="37.140625" style="100" customWidth="1"/>
    <col min="4354" max="4355" width="10.5703125" style="100" customWidth="1"/>
    <col min="4356" max="4356" width="13" style="100" customWidth="1"/>
    <col min="4357" max="4358" width="10.28515625" style="100" customWidth="1"/>
    <col min="4359" max="4359" width="12.42578125" style="100" customWidth="1"/>
    <col min="4360" max="4361" width="8.85546875" style="100"/>
    <col min="4362" max="4362" width="7.85546875" style="100" customWidth="1"/>
    <col min="4363" max="4608" width="8.85546875" style="100"/>
    <col min="4609" max="4609" width="37.140625" style="100" customWidth="1"/>
    <col min="4610" max="4611" width="10.5703125" style="100" customWidth="1"/>
    <col min="4612" max="4612" width="13" style="100" customWidth="1"/>
    <col min="4613" max="4614" width="10.28515625" style="100" customWidth="1"/>
    <col min="4615" max="4615" width="12.42578125" style="100" customWidth="1"/>
    <col min="4616" max="4617" width="8.85546875" style="100"/>
    <col min="4618" max="4618" width="7.85546875" style="100" customWidth="1"/>
    <col min="4619" max="4864" width="8.85546875" style="100"/>
    <col min="4865" max="4865" width="37.140625" style="100" customWidth="1"/>
    <col min="4866" max="4867" width="10.5703125" style="100" customWidth="1"/>
    <col min="4868" max="4868" width="13" style="100" customWidth="1"/>
    <col min="4869" max="4870" width="10.28515625" style="100" customWidth="1"/>
    <col min="4871" max="4871" width="12.42578125" style="100" customWidth="1"/>
    <col min="4872" max="4873" width="8.85546875" style="100"/>
    <col min="4874" max="4874" width="7.85546875" style="100" customWidth="1"/>
    <col min="4875" max="5120" width="8.85546875" style="100"/>
    <col min="5121" max="5121" width="37.140625" style="100" customWidth="1"/>
    <col min="5122" max="5123" width="10.5703125" style="100" customWidth="1"/>
    <col min="5124" max="5124" width="13" style="100" customWidth="1"/>
    <col min="5125" max="5126" width="10.28515625" style="100" customWidth="1"/>
    <col min="5127" max="5127" width="12.42578125" style="100" customWidth="1"/>
    <col min="5128" max="5129" width="8.85546875" style="100"/>
    <col min="5130" max="5130" width="7.85546875" style="100" customWidth="1"/>
    <col min="5131" max="5376" width="8.85546875" style="100"/>
    <col min="5377" max="5377" width="37.140625" style="100" customWidth="1"/>
    <col min="5378" max="5379" width="10.5703125" style="100" customWidth="1"/>
    <col min="5380" max="5380" width="13" style="100" customWidth="1"/>
    <col min="5381" max="5382" width="10.28515625" style="100" customWidth="1"/>
    <col min="5383" max="5383" width="12.42578125" style="100" customWidth="1"/>
    <col min="5384" max="5385" width="8.85546875" style="100"/>
    <col min="5386" max="5386" width="7.85546875" style="100" customWidth="1"/>
    <col min="5387" max="5632" width="8.85546875" style="100"/>
    <col min="5633" max="5633" width="37.140625" style="100" customWidth="1"/>
    <col min="5634" max="5635" width="10.5703125" style="100" customWidth="1"/>
    <col min="5636" max="5636" width="13" style="100" customWidth="1"/>
    <col min="5637" max="5638" width="10.28515625" style="100" customWidth="1"/>
    <col min="5639" max="5639" width="12.42578125" style="100" customWidth="1"/>
    <col min="5640" max="5641" width="8.85546875" style="100"/>
    <col min="5642" max="5642" width="7.85546875" style="100" customWidth="1"/>
    <col min="5643" max="5888" width="8.85546875" style="100"/>
    <col min="5889" max="5889" width="37.140625" style="100" customWidth="1"/>
    <col min="5890" max="5891" width="10.5703125" style="100" customWidth="1"/>
    <col min="5892" max="5892" width="13" style="100" customWidth="1"/>
    <col min="5893" max="5894" width="10.28515625" style="100" customWidth="1"/>
    <col min="5895" max="5895" width="12.42578125" style="100" customWidth="1"/>
    <col min="5896" max="5897" width="8.85546875" style="100"/>
    <col min="5898" max="5898" width="7.85546875" style="100" customWidth="1"/>
    <col min="5899" max="6144" width="8.85546875" style="100"/>
    <col min="6145" max="6145" width="37.140625" style="100" customWidth="1"/>
    <col min="6146" max="6147" width="10.5703125" style="100" customWidth="1"/>
    <col min="6148" max="6148" width="13" style="100" customWidth="1"/>
    <col min="6149" max="6150" width="10.28515625" style="100" customWidth="1"/>
    <col min="6151" max="6151" width="12.42578125" style="100" customWidth="1"/>
    <col min="6152" max="6153" width="8.85546875" style="100"/>
    <col min="6154" max="6154" width="7.85546875" style="100" customWidth="1"/>
    <col min="6155" max="6400" width="8.85546875" style="100"/>
    <col min="6401" max="6401" width="37.140625" style="100" customWidth="1"/>
    <col min="6402" max="6403" width="10.5703125" style="100" customWidth="1"/>
    <col min="6404" max="6404" width="13" style="100" customWidth="1"/>
    <col min="6405" max="6406" width="10.28515625" style="100" customWidth="1"/>
    <col min="6407" max="6407" width="12.42578125" style="100" customWidth="1"/>
    <col min="6408" max="6409" width="8.85546875" style="100"/>
    <col min="6410" max="6410" width="7.85546875" style="100" customWidth="1"/>
    <col min="6411" max="6656" width="8.85546875" style="100"/>
    <col min="6657" max="6657" width="37.140625" style="100" customWidth="1"/>
    <col min="6658" max="6659" width="10.5703125" style="100" customWidth="1"/>
    <col min="6660" max="6660" width="13" style="100" customWidth="1"/>
    <col min="6661" max="6662" width="10.28515625" style="100" customWidth="1"/>
    <col min="6663" max="6663" width="12.42578125" style="100" customWidth="1"/>
    <col min="6664" max="6665" width="8.85546875" style="100"/>
    <col min="6666" max="6666" width="7.85546875" style="100" customWidth="1"/>
    <col min="6667" max="6912" width="8.85546875" style="100"/>
    <col min="6913" max="6913" width="37.140625" style="100" customWidth="1"/>
    <col min="6914" max="6915" width="10.5703125" style="100" customWidth="1"/>
    <col min="6916" max="6916" width="13" style="100" customWidth="1"/>
    <col min="6917" max="6918" width="10.28515625" style="100" customWidth="1"/>
    <col min="6919" max="6919" width="12.42578125" style="100" customWidth="1"/>
    <col min="6920" max="6921" width="8.85546875" style="100"/>
    <col min="6922" max="6922" width="7.85546875" style="100" customWidth="1"/>
    <col min="6923" max="7168" width="8.85546875" style="100"/>
    <col min="7169" max="7169" width="37.140625" style="100" customWidth="1"/>
    <col min="7170" max="7171" width="10.5703125" style="100" customWidth="1"/>
    <col min="7172" max="7172" width="13" style="100" customWidth="1"/>
    <col min="7173" max="7174" width="10.28515625" style="100" customWidth="1"/>
    <col min="7175" max="7175" width="12.42578125" style="100" customWidth="1"/>
    <col min="7176" max="7177" width="8.85546875" style="100"/>
    <col min="7178" max="7178" width="7.85546875" style="100" customWidth="1"/>
    <col min="7179" max="7424" width="8.85546875" style="100"/>
    <col min="7425" max="7425" width="37.140625" style="100" customWidth="1"/>
    <col min="7426" max="7427" width="10.5703125" style="100" customWidth="1"/>
    <col min="7428" max="7428" width="13" style="100" customWidth="1"/>
    <col min="7429" max="7430" width="10.28515625" style="100" customWidth="1"/>
    <col min="7431" max="7431" width="12.42578125" style="100" customWidth="1"/>
    <col min="7432" max="7433" width="8.85546875" style="100"/>
    <col min="7434" max="7434" width="7.85546875" style="100" customWidth="1"/>
    <col min="7435" max="7680" width="8.85546875" style="100"/>
    <col min="7681" max="7681" width="37.140625" style="100" customWidth="1"/>
    <col min="7682" max="7683" width="10.5703125" style="100" customWidth="1"/>
    <col min="7684" max="7684" width="13" style="100" customWidth="1"/>
    <col min="7685" max="7686" width="10.28515625" style="100" customWidth="1"/>
    <col min="7687" max="7687" width="12.42578125" style="100" customWidth="1"/>
    <col min="7688" max="7689" width="8.85546875" style="100"/>
    <col min="7690" max="7690" width="7.85546875" style="100" customWidth="1"/>
    <col min="7691" max="7936" width="8.85546875" style="100"/>
    <col min="7937" max="7937" width="37.140625" style="100" customWidth="1"/>
    <col min="7938" max="7939" width="10.5703125" style="100" customWidth="1"/>
    <col min="7940" max="7940" width="13" style="100" customWidth="1"/>
    <col min="7941" max="7942" width="10.28515625" style="100" customWidth="1"/>
    <col min="7943" max="7943" width="12.42578125" style="100" customWidth="1"/>
    <col min="7944" max="7945" width="8.85546875" style="100"/>
    <col min="7946" max="7946" width="7.85546875" style="100" customWidth="1"/>
    <col min="7947" max="8192" width="8.85546875" style="100"/>
    <col min="8193" max="8193" width="37.140625" style="100" customWidth="1"/>
    <col min="8194" max="8195" width="10.5703125" style="100" customWidth="1"/>
    <col min="8196" max="8196" width="13" style="100" customWidth="1"/>
    <col min="8197" max="8198" width="10.28515625" style="100" customWidth="1"/>
    <col min="8199" max="8199" width="12.42578125" style="100" customWidth="1"/>
    <col min="8200" max="8201" width="8.85546875" style="100"/>
    <col min="8202" max="8202" width="7.85546875" style="100" customWidth="1"/>
    <col min="8203" max="8448" width="8.85546875" style="100"/>
    <col min="8449" max="8449" width="37.140625" style="100" customWidth="1"/>
    <col min="8450" max="8451" width="10.5703125" style="100" customWidth="1"/>
    <col min="8452" max="8452" width="13" style="100" customWidth="1"/>
    <col min="8453" max="8454" width="10.28515625" style="100" customWidth="1"/>
    <col min="8455" max="8455" width="12.42578125" style="100" customWidth="1"/>
    <col min="8456" max="8457" width="8.85546875" style="100"/>
    <col min="8458" max="8458" width="7.85546875" style="100" customWidth="1"/>
    <col min="8459" max="8704" width="8.85546875" style="100"/>
    <col min="8705" max="8705" width="37.140625" style="100" customWidth="1"/>
    <col min="8706" max="8707" width="10.5703125" style="100" customWidth="1"/>
    <col min="8708" max="8708" width="13" style="100" customWidth="1"/>
    <col min="8709" max="8710" width="10.28515625" style="100" customWidth="1"/>
    <col min="8711" max="8711" width="12.42578125" style="100" customWidth="1"/>
    <col min="8712" max="8713" width="8.85546875" style="100"/>
    <col min="8714" max="8714" width="7.85546875" style="100" customWidth="1"/>
    <col min="8715" max="8960" width="8.85546875" style="100"/>
    <col min="8961" max="8961" width="37.140625" style="100" customWidth="1"/>
    <col min="8962" max="8963" width="10.5703125" style="100" customWidth="1"/>
    <col min="8964" max="8964" width="13" style="100" customWidth="1"/>
    <col min="8965" max="8966" width="10.28515625" style="100" customWidth="1"/>
    <col min="8967" max="8967" width="12.42578125" style="100" customWidth="1"/>
    <col min="8968" max="8969" width="8.85546875" style="100"/>
    <col min="8970" max="8970" width="7.85546875" style="100" customWidth="1"/>
    <col min="8971" max="9216" width="8.85546875" style="100"/>
    <col min="9217" max="9217" width="37.140625" style="100" customWidth="1"/>
    <col min="9218" max="9219" width="10.5703125" style="100" customWidth="1"/>
    <col min="9220" max="9220" width="13" style="100" customWidth="1"/>
    <col min="9221" max="9222" width="10.28515625" style="100" customWidth="1"/>
    <col min="9223" max="9223" width="12.42578125" style="100" customWidth="1"/>
    <col min="9224" max="9225" width="8.85546875" style="100"/>
    <col min="9226" max="9226" width="7.85546875" style="100" customWidth="1"/>
    <col min="9227" max="9472" width="8.85546875" style="100"/>
    <col min="9473" max="9473" width="37.140625" style="100" customWidth="1"/>
    <col min="9474" max="9475" width="10.5703125" style="100" customWidth="1"/>
    <col min="9476" max="9476" width="13" style="100" customWidth="1"/>
    <col min="9477" max="9478" width="10.28515625" style="100" customWidth="1"/>
    <col min="9479" max="9479" width="12.42578125" style="100" customWidth="1"/>
    <col min="9480" max="9481" width="8.85546875" style="100"/>
    <col min="9482" max="9482" width="7.85546875" style="100" customWidth="1"/>
    <col min="9483" max="9728" width="8.85546875" style="100"/>
    <col min="9729" max="9729" width="37.140625" style="100" customWidth="1"/>
    <col min="9730" max="9731" width="10.5703125" style="100" customWidth="1"/>
    <col min="9732" max="9732" width="13" style="100" customWidth="1"/>
    <col min="9733" max="9734" width="10.28515625" style="100" customWidth="1"/>
    <col min="9735" max="9735" width="12.42578125" style="100" customWidth="1"/>
    <col min="9736" max="9737" width="8.85546875" style="100"/>
    <col min="9738" max="9738" width="7.85546875" style="100" customWidth="1"/>
    <col min="9739" max="9984" width="8.85546875" style="100"/>
    <col min="9985" max="9985" width="37.140625" style="100" customWidth="1"/>
    <col min="9986" max="9987" width="10.5703125" style="100" customWidth="1"/>
    <col min="9988" max="9988" width="13" style="100" customWidth="1"/>
    <col min="9989" max="9990" width="10.28515625" style="100" customWidth="1"/>
    <col min="9991" max="9991" width="12.42578125" style="100" customWidth="1"/>
    <col min="9992" max="9993" width="8.85546875" style="100"/>
    <col min="9994" max="9994" width="7.85546875" style="100" customWidth="1"/>
    <col min="9995" max="10240" width="8.85546875" style="100"/>
    <col min="10241" max="10241" width="37.140625" style="100" customWidth="1"/>
    <col min="10242" max="10243" width="10.5703125" style="100" customWidth="1"/>
    <col min="10244" max="10244" width="13" style="100" customWidth="1"/>
    <col min="10245" max="10246" width="10.28515625" style="100" customWidth="1"/>
    <col min="10247" max="10247" width="12.42578125" style="100" customWidth="1"/>
    <col min="10248" max="10249" width="8.85546875" style="100"/>
    <col min="10250" max="10250" width="7.85546875" style="100" customWidth="1"/>
    <col min="10251" max="10496" width="8.85546875" style="100"/>
    <col min="10497" max="10497" width="37.140625" style="100" customWidth="1"/>
    <col min="10498" max="10499" width="10.5703125" style="100" customWidth="1"/>
    <col min="10500" max="10500" width="13" style="100" customWidth="1"/>
    <col min="10501" max="10502" width="10.28515625" style="100" customWidth="1"/>
    <col min="10503" max="10503" width="12.42578125" style="100" customWidth="1"/>
    <col min="10504" max="10505" width="8.85546875" style="100"/>
    <col min="10506" max="10506" width="7.85546875" style="100" customWidth="1"/>
    <col min="10507" max="10752" width="8.85546875" style="100"/>
    <col min="10753" max="10753" width="37.140625" style="100" customWidth="1"/>
    <col min="10754" max="10755" width="10.5703125" style="100" customWidth="1"/>
    <col min="10756" max="10756" width="13" style="100" customWidth="1"/>
    <col min="10757" max="10758" width="10.28515625" style="100" customWidth="1"/>
    <col min="10759" max="10759" width="12.42578125" style="100" customWidth="1"/>
    <col min="10760" max="10761" width="8.85546875" style="100"/>
    <col min="10762" max="10762" width="7.85546875" style="100" customWidth="1"/>
    <col min="10763" max="11008" width="8.85546875" style="100"/>
    <col min="11009" max="11009" width="37.140625" style="100" customWidth="1"/>
    <col min="11010" max="11011" width="10.5703125" style="100" customWidth="1"/>
    <col min="11012" max="11012" width="13" style="100" customWidth="1"/>
    <col min="11013" max="11014" width="10.28515625" style="100" customWidth="1"/>
    <col min="11015" max="11015" width="12.42578125" style="100" customWidth="1"/>
    <col min="11016" max="11017" width="8.85546875" style="100"/>
    <col min="11018" max="11018" width="7.85546875" style="100" customWidth="1"/>
    <col min="11019" max="11264" width="8.85546875" style="100"/>
    <col min="11265" max="11265" width="37.140625" style="100" customWidth="1"/>
    <col min="11266" max="11267" width="10.5703125" style="100" customWidth="1"/>
    <col min="11268" max="11268" width="13" style="100" customWidth="1"/>
    <col min="11269" max="11270" width="10.28515625" style="100" customWidth="1"/>
    <col min="11271" max="11271" width="12.42578125" style="100" customWidth="1"/>
    <col min="11272" max="11273" width="8.85546875" style="100"/>
    <col min="11274" max="11274" width="7.85546875" style="100" customWidth="1"/>
    <col min="11275" max="11520" width="8.85546875" style="100"/>
    <col min="11521" max="11521" width="37.140625" style="100" customWidth="1"/>
    <col min="11522" max="11523" width="10.5703125" style="100" customWidth="1"/>
    <col min="11524" max="11524" width="13" style="100" customWidth="1"/>
    <col min="11525" max="11526" width="10.28515625" style="100" customWidth="1"/>
    <col min="11527" max="11527" width="12.42578125" style="100" customWidth="1"/>
    <col min="11528" max="11529" width="8.85546875" style="100"/>
    <col min="11530" max="11530" width="7.85546875" style="100" customWidth="1"/>
    <col min="11531" max="11776" width="8.85546875" style="100"/>
    <col min="11777" max="11777" width="37.140625" style="100" customWidth="1"/>
    <col min="11778" max="11779" width="10.5703125" style="100" customWidth="1"/>
    <col min="11780" max="11780" width="13" style="100" customWidth="1"/>
    <col min="11781" max="11782" width="10.28515625" style="100" customWidth="1"/>
    <col min="11783" max="11783" width="12.42578125" style="100" customWidth="1"/>
    <col min="11784" max="11785" width="8.85546875" style="100"/>
    <col min="11786" max="11786" width="7.85546875" style="100" customWidth="1"/>
    <col min="11787" max="12032" width="8.85546875" style="100"/>
    <col min="12033" max="12033" width="37.140625" style="100" customWidth="1"/>
    <col min="12034" max="12035" width="10.5703125" style="100" customWidth="1"/>
    <col min="12036" max="12036" width="13" style="100" customWidth="1"/>
    <col min="12037" max="12038" width="10.28515625" style="100" customWidth="1"/>
    <col min="12039" max="12039" width="12.42578125" style="100" customWidth="1"/>
    <col min="12040" max="12041" width="8.85546875" style="100"/>
    <col min="12042" max="12042" width="7.85546875" style="100" customWidth="1"/>
    <col min="12043" max="12288" width="8.85546875" style="100"/>
    <col min="12289" max="12289" width="37.140625" style="100" customWidth="1"/>
    <col min="12290" max="12291" width="10.5703125" style="100" customWidth="1"/>
    <col min="12292" max="12292" width="13" style="100" customWidth="1"/>
    <col min="12293" max="12294" width="10.28515625" style="100" customWidth="1"/>
    <col min="12295" max="12295" width="12.42578125" style="100" customWidth="1"/>
    <col min="12296" max="12297" width="8.85546875" style="100"/>
    <col min="12298" max="12298" width="7.85546875" style="100" customWidth="1"/>
    <col min="12299" max="12544" width="8.85546875" style="100"/>
    <col min="12545" max="12545" width="37.140625" style="100" customWidth="1"/>
    <col min="12546" max="12547" width="10.5703125" style="100" customWidth="1"/>
    <col min="12548" max="12548" width="13" style="100" customWidth="1"/>
    <col min="12549" max="12550" width="10.28515625" style="100" customWidth="1"/>
    <col min="12551" max="12551" width="12.42578125" style="100" customWidth="1"/>
    <col min="12552" max="12553" width="8.85546875" style="100"/>
    <col min="12554" max="12554" width="7.85546875" style="100" customWidth="1"/>
    <col min="12555" max="12800" width="8.85546875" style="100"/>
    <col min="12801" max="12801" width="37.140625" style="100" customWidth="1"/>
    <col min="12802" max="12803" width="10.5703125" style="100" customWidth="1"/>
    <col min="12804" max="12804" width="13" style="100" customWidth="1"/>
    <col min="12805" max="12806" width="10.28515625" style="100" customWidth="1"/>
    <col min="12807" max="12807" width="12.42578125" style="100" customWidth="1"/>
    <col min="12808" max="12809" width="8.85546875" style="100"/>
    <col min="12810" max="12810" width="7.85546875" style="100" customWidth="1"/>
    <col min="12811" max="13056" width="8.85546875" style="100"/>
    <col min="13057" max="13057" width="37.140625" style="100" customWidth="1"/>
    <col min="13058" max="13059" width="10.5703125" style="100" customWidth="1"/>
    <col min="13060" max="13060" width="13" style="100" customWidth="1"/>
    <col min="13061" max="13062" width="10.28515625" style="100" customWidth="1"/>
    <col min="13063" max="13063" width="12.42578125" style="100" customWidth="1"/>
    <col min="13064" max="13065" width="8.85546875" style="100"/>
    <col min="13066" max="13066" width="7.85546875" style="100" customWidth="1"/>
    <col min="13067" max="13312" width="8.85546875" style="100"/>
    <col min="13313" max="13313" width="37.140625" style="100" customWidth="1"/>
    <col min="13314" max="13315" width="10.5703125" style="100" customWidth="1"/>
    <col min="13316" max="13316" width="13" style="100" customWidth="1"/>
    <col min="13317" max="13318" width="10.28515625" style="100" customWidth="1"/>
    <col min="13319" max="13319" width="12.42578125" style="100" customWidth="1"/>
    <col min="13320" max="13321" width="8.85546875" style="100"/>
    <col min="13322" max="13322" width="7.85546875" style="100" customWidth="1"/>
    <col min="13323" max="13568" width="8.85546875" style="100"/>
    <col min="13569" max="13569" width="37.140625" style="100" customWidth="1"/>
    <col min="13570" max="13571" width="10.5703125" style="100" customWidth="1"/>
    <col min="13572" max="13572" width="13" style="100" customWidth="1"/>
    <col min="13573" max="13574" width="10.28515625" style="100" customWidth="1"/>
    <col min="13575" max="13575" width="12.42578125" style="100" customWidth="1"/>
    <col min="13576" max="13577" width="8.85546875" style="100"/>
    <col min="13578" max="13578" width="7.85546875" style="100" customWidth="1"/>
    <col min="13579" max="13824" width="8.85546875" style="100"/>
    <col min="13825" max="13825" width="37.140625" style="100" customWidth="1"/>
    <col min="13826" max="13827" width="10.5703125" style="100" customWidth="1"/>
    <col min="13828" max="13828" width="13" style="100" customWidth="1"/>
    <col min="13829" max="13830" width="10.28515625" style="100" customWidth="1"/>
    <col min="13831" max="13831" width="12.42578125" style="100" customWidth="1"/>
    <col min="13832" max="13833" width="8.85546875" style="100"/>
    <col min="13834" max="13834" width="7.85546875" style="100" customWidth="1"/>
    <col min="13835" max="14080" width="8.85546875" style="100"/>
    <col min="14081" max="14081" width="37.140625" style="100" customWidth="1"/>
    <col min="14082" max="14083" width="10.5703125" style="100" customWidth="1"/>
    <col min="14084" max="14084" width="13" style="100" customWidth="1"/>
    <col min="14085" max="14086" width="10.28515625" style="100" customWidth="1"/>
    <col min="14087" max="14087" width="12.42578125" style="100" customWidth="1"/>
    <col min="14088" max="14089" width="8.85546875" style="100"/>
    <col min="14090" max="14090" width="7.85546875" style="100" customWidth="1"/>
    <col min="14091" max="14336" width="8.85546875" style="100"/>
    <col min="14337" max="14337" width="37.140625" style="100" customWidth="1"/>
    <col min="14338" max="14339" width="10.5703125" style="100" customWidth="1"/>
    <col min="14340" max="14340" width="13" style="100" customWidth="1"/>
    <col min="14341" max="14342" width="10.28515625" style="100" customWidth="1"/>
    <col min="14343" max="14343" width="12.42578125" style="100" customWidth="1"/>
    <col min="14344" max="14345" width="8.85546875" style="100"/>
    <col min="14346" max="14346" width="7.85546875" style="100" customWidth="1"/>
    <col min="14347" max="14592" width="8.85546875" style="100"/>
    <col min="14593" max="14593" width="37.140625" style="100" customWidth="1"/>
    <col min="14594" max="14595" width="10.5703125" style="100" customWidth="1"/>
    <col min="14596" max="14596" width="13" style="100" customWidth="1"/>
    <col min="14597" max="14598" width="10.28515625" style="100" customWidth="1"/>
    <col min="14599" max="14599" width="12.42578125" style="100" customWidth="1"/>
    <col min="14600" max="14601" width="8.85546875" style="100"/>
    <col min="14602" max="14602" width="7.85546875" style="100" customWidth="1"/>
    <col min="14603" max="14848" width="8.85546875" style="100"/>
    <col min="14849" max="14849" width="37.140625" style="100" customWidth="1"/>
    <col min="14850" max="14851" width="10.5703125" style="100" customWidth="1"/>
    <col min="14852" max="14852" width="13" style="100" customWidth="1"/>
    <col min="14853" max="14854" width="10.28515625" style="100" customWidth="1"/>
    <col min="14855" max="14855" width="12.42578125" style="100" customWidth="1"/>
    <col min="14856" max="14857" width="8.85546875" style="100"/>
    <col min="14858" max="14858" width="7.85546875" style="100" customWidth="1"/>
    <col min="14859" max="15104" width="8.85546875" style="100"/>
    <col min="15105" max="15105" width="37.140625" style="100" customWidth="1"/>
    <col min="15106" max="15107" width="10.5703125" style="100" customWidth="1"/>
    <col min="15108" max="15108" width="13" style="100" customWidth="1"/>
    <col min="15109" max="15110" width="10.28515625" style="100" customWidth="1"/>
    <col min="15111" max="15111" width="12.42578125" style="100" customWidth="1"/>
    <col min="15112" max="15113" width="8.85546875" style="100"/>
    <col min="15114" max="15114" width="7.85546875" style="100" customWidth="1"/>
    <col min="15115" max="15360" width="8.85546875" style="100"/>
    <col min="15361" max="15361" width="37.140625" style="100" customWidth="1"/>
    <col min="15362" max="15363" width="10.5703125" style="100" customWidth="1"/>
    <col min="15364" max="15364" width="13" style="100" customWidth="1"/>
    <col min="15365" max="15366" width="10.28515625" style="100" customWidth="1"/>
    <col min="15367" max="15367" width="12.42578125" style="100" customWidth="1"/>
    <col min="15368" max="15369" width="8.85546875" style="100"/>
    <col min="15370" max="15370" width="7.85546875" style="100" customWidth="1"/>
    <col min="15371" max="15616" width="8.85546875" style="100"/>
    <col min="15617" max="15617" width="37.140625" style="100" customWidth="1"/>
    <col min="15618" max="15619" width="10.5703125" style="100" customWidth="1"/>
    <col min="15620" max="15620" width="13" style="100" customWidth="1"/>
    <col min="15621" max="15622" width="10.28515625" style="100" customWidth="1"/>
    <col min="15623" max="15623" width="12.42578125" style="100" customWidth="1"/>
    <col min="15624" max="15625" width="8.85546875" style="100"/>
    <col min="15626" max="15626" width="7.85546875" style="100" customWidth="1"/>
    <col min="15627" max="15872" width="8.85546875" style="100"/>
    <col min="15873" max="15873" width="37.140625" style="100" customWidth="1"/>
    <col min="15874" max="15875" width="10.5703125" style="100" customWidth="1"/>
    <col min="15876" max="15876" width="13" style="100" customWidth="1"/>
    <col min="15877" max="15878" width="10.28515625" style="100" customWidth="1"/>
    <col min="15879" max="15879" width="12.42578125" style="100" customWidth="1"/>
    <col min="15880" max="15881" width="8.85546875" style="100"/>
    <col min="15882" max="15882" width="7.85546875" style="100" customWidth="1"/>
    <col min="15883" max="16128" width="8.85546875" style="100"/>
    <col min="16129" max="16129" width="37.140625" style="100" customWidth="1"/>
    <col min="16130" max="16131" width="10.5703125" style="100" customWidth="1"/>
    <col min="16132" max="16132" width="13" style="100" customWidth="1"/>
    <col min="16133" max="16134" width="10.28515625" style="100" customWidth="1"/>
    <col min="16135" max="16135" width="12.42578125" style="100" customWidth="1"/>
    <col min="16136" max="16137" width="8.85546875" style="100"/>
    <col min="16138" max="16138" width="7.85546875" style="100" customWidth="1"/>
    <col min="16139" max="16384" width="8.85546875" style="100"/>
  </cols>
  <sheetData>
    <row r="1" spans="1:13" s="83" customFormat="1" ht="22.5" x14ac:dyDescent="0.3">
      <c r="A1" s="394" t="s">
        <v>338</v>
      </c>
      <c r="B1" s="394"/>
      <c r="C1" s="394"/>
      <c r="D1" s="394"/>
      <c r="E1" s="394"/>
      <c r="F1" s="394"/>
      <c r="G1" s="394"/>
      <c r="H1" s="394"/>
      <c r="I1" s="394"/>
      <c r="J1" s="311"/>
      <c r="K1" s="311"/>
    </row>
    <row r="2" spans="1:13" s="83" customFormat="1" ht="19.5" customHeight="1" x14ac:dyDescent="0.3">
      <c r="A2" s="412" t="s">
        <v>98</v>
      </c>
      <c r="B2" s="412"/>
      <c r="C2" s="412"/>
      <c r="D2" s="412"/>
      <c r="E2" s="412"/>
      <c r="F2" s="412"/>
      <c r="G2" s="412"/>
      <c r="H2" s="412"/>
      <c r="I2" s="412"/>
      <c r="J2" s="312"/>
      <c r="K2" s="312"/>
    </row>
    <row r="3" spans="1:13" s="86" customFormat="1" ht="20.25" customHeight="1" x14ac:dyDescent="0.3">
      <c r="A3" s="279" t="s">
        <v>243</v>
      </c>
      <c r="B3" s="190"/>
      <c r="C3" s="190"/>
      <c r="D3" s="190"/>
      <c r="E3" s="190"/>
      <c r="F3" s="190"/>
      <c r="G3" s="190"/>
      <c r="H3" s="190"/>
      <c r="I3" s="313" t="s">
        <v>339</v>
      </c>
    </row>
    <row r="4" spans="1:13" s="86" customFormat="1" ht="34.5" customHeight="1" x14ac:dyDescent="0.2">
      <c r="A4" s="413"/>
      <c r="B4" s="414" t="s">
        <v>530</v>
      </c>
      <c r="C4" s="415"/>
      <c r="D4" s="415"/>
      <c r="E4" s="416"/>
      <c r="F4" s="417" t="s">
        <v>535</v>
      </c>
      <c r="G4" s="418"/>
      <c r="H4" s="418"/>
      <c r="I4" s="419"/>
    </row>
    <row r="5" spans="1:13" s="86" customFormat="1" ht="69.75" customHeight="1" x14ac:dyDescent="0.2">
      <c r="A5" s="413"/>
      <c r="B5" s="314" t="s">
        <v>340</v>
      </c>
      <c r="C5" s="314" t="s">
        <v>341</v>
      </c>
      <c r="D5" s="314" t="s">
        <v>342</v>
      </c>
      <c r="E5" s="314" t="s">
        <v>341</v>
      </c>
      <c r="F5" s="314" t="s">
        <v>340</v>
      </c>
      <c r="G5" s="314" t="s">
        <v>341</v>
      </c>
      <c r="H5" s="314" t="s">
        <v>342</v>
      </c>
      <c r="I5" s="314" t="s">
        <v>341</v>
      </c>
    </row>
    <row r="6" spans="1:13" s="90" customFormat="1" ht="34.5" customHeight="1" x14ac:dyDescent="0.25">
      <c r="A6" s="122" t="s">
        <v>99</v>
      </c>
      <c r="B6" s="316">
        <f>SUM(B7:B30)</f>
        <v>1705</v>
      </c>
      <c r="C6" s="317">
        <f>B6/'11'!C5*100</f>
        <v>52.332719459791285</v>
      </c>
      <c r="D6" s="316">
        <f>SUM(D7:D30)</f>
        <v>1553</v>
      </c>
      <c r="E6" s="318">
        <f>100-C6</f>
        <v>47.667280540208715</v>
      </c>
      <c r="F6" s="316">
        <f>SUM(F7:F30)</f>
        <v>570</v>
      </c>
      <c r="G6" s="317">
        <f>F6/'11'!F5*100</f>
        <v>58.163265306122447</v>
      </c>
      <c r="H6" s="316">
        <f>SUM(H7:H30)</f>
        <v>410</v>
      </c>
      <c r="I6" s="318">
        <f>100-G6</f>
        <v>41.836734693877553</v>
      </c>
      <c r="K6" s="372"/>
      <c r="L6" s="372"/>
    </row>
    <row r="7" spans="1:13" ht="15.75" x14ac:dyDescent="0.2">
      <c r="A7" s="95" t="s">
        <v>69</v>
      </c>
      <c r="B7" s="327">
        <f>[12]Шаблон!$I11</f>
        <v>751</v>
      </c>
      <c r="C7" s="331">
        <f>B7/'11'!C6*100</f>
        <v>61.861614497528826</v>
      </c>
      <c r="D7" s="328">
        <f>'11'!C6-'12'!B7</f>
        <v>463</v>
      </c>
      <c r="E7" s="331">
        <f t="shared" ref="E7:E30" si="0">100-C7</f>
        <v>38.138385502471174</v>
      </c>
      <c r="F7" s="327">
        <f>[12]Шаблон!$AL11</f>
        <v>232</v>
      </c>
      <c r="G7" s="331">
        <f>F7/'11'!F6*100</f>
        <v>71.384615384615387</v>
      </c>
      <c r="H7" s="328">
        <f>'11'!F6-'12'!F7</f>
        <v>93</v>
      </c>
      <c r="I7" s="331">
        <f t="shared" ref="I7:I30" si="1">100-G7</f>
        <v>28.615384615384613</v>
      </c>
      <c r="J7" s="99"/>
      <c r="L7" s="335"/>
      <c r="M7" s="102"/>
    </row>
    <row r="8" spans="1:13" ht="15.75" x14ac:dyDescent="0.2">
      <c r="A8" s="95" t="s">
        <v>70</v>
      </c>
      <c r="B8" s="327">
        <f>[12]Шаблон!$I32</f>
        <v>12</v>
      </c>
      <c r="C8" s="331">
        <f>B8/'11'!C7*100</f>
        <v>33.333333333333329</v>
      </c>
      <c r="D8" s="328">
        <f>'11'!C7-'12'!B8</f>
        <v>24</v>
      </c>
      <c r="E8" s="331">
        <f t="shared" si="0"/>
        <v>66.666666666666671</v>
      </c>
      <c r="F8" s="327">
        <f>[12]Шаблон!$AL32</f>
        <v>1</v>
      </c>
      <c r="G8" s="331">
        <f>F8/'11'!F7*100</f>
        <v>16.666666666666664</v>
      </c>
      <c r="H8" s="328">
        <f>'11'!F7-'12'!F8</f>
        <v>5</v>
      </c>
      <c r="I8" s="331">
        <f t="shared" si="1"/>
        <v>83.333333333333343</v>
      </c>
      <c r="J8" s="99"/>
      <c r="L8" s="335"/>
      <c r="M8" s="102"/>
    </row>
    <row r="9" spans="1:13" s="103" customFormat="1" ht="15.75" x14ac:dyDescent="0.2">
      <c r="A9" s="95" t="s">
        <v>71</v>
      </c>
      <c r="B9" s="327">
        <f>[12]Шаблон!$I33</f>
        <v>28</v>
      </c>
      <c r="C9" s="331">
        <f>B9/'11'!C8*100</f>
        <v>54.901960784313729</v>
      </c>
      <c r="D9" s="328">
        <f>'11'!C8-'12'!B9</f>
        <v>23</v>
      </c>
      <c r="E9" s="331">
        <f t="shared" si="0"/>
        <v>45.098039215686271</v>
      </c>
      <c r="F9" s="327">
        <f>[12]Шаблон!$AL33</f>
        <v>4</v>
      </c>
      <c r="G9" s="331">
        <f>F9/'11'!F8*100</f>
        <v>66.666666666666657</v>
      </c>
      <c r="H9" s="328">
        <f>'11'!F8-'12'!F9</f>
        <v>2</v>
      </c>
      <c r="I9" s="331">
        <f t="shared" si="1"/>
        <v>33.333333333333343</v>
      </c>
      <c r="J9" s="99"/>
      <c r="K9" s="100"/>
      <c r="L9" s="335"/>
      <c r="M9" s="102"/>
    </row>
    <row r="10" spans="1:13" ht="15.75" x14ac:dyDescent="0.2">
      <c r="A10" s="95" t="s">
        <v>72</v>
      </c>
      <c r="B10" s="327">
        <f>[12]Шаблон!$I14</f>
        <v>134</v>
      </c>
      <c r="C10" s="331">
        <f>B10/'11'!C9*100</f>
        <v>65.365853658536594</v>
      </c>
      <c r="D10" s="328">
        <f>'11'!C9-'12'!B10</f>
        <v>71</v>
      </c>
      <c r="E10" s="331">
        <f t="shared" si="0"/>
        <v>34.634146341463406</v>
      </c>
      <c r="F10" s="327">
        <f>[12]Шаблон!$AL14</f>
        <v>62</v>
      </c>
      <c r="G10" s="331">
        <f>F10/'11'!F9*100</f>
        <v>69.662921348314612</v>
      </c>
      <c r="H10" s="328">
        <f>'11'!F9-'12'!F10</f>
        <v>27</v>
      </c>
      <c r="I10" s="331">
        <f t="shared" si="1"/>
        <v>30.337078651685388</v>
      </c>
      <c r="J10" s="99"/>
      <c r="L10" s="335"/>
      <c r="M10" s="102"/>
    </row>
    <row r="11" spans="1:13" ht="15.75" x14ac:dyDescent="0.2">
      <c r="A11" s="95" t="s">
        <v>73</v>
      </c>
      <c r="B11" s="327">
        <f>[12]Шаблон!$I15</f>
        <v>112</v>
      </c>
      <c r="C11" s="331">
        <f>B11/'11'!C10*100</f>
        <v>87.5</v>
      </c>
      <c r="D11" s="328">
        <f>'11'!C10-'12'!B11</f>
        <v>16</v>
      </c>
      <c r="E11" s="331">
        <f t="shared" si="0"/>
        <v>12.5</v>
      </c>
      <c r="F11" s="327">
        <f>[12]Шаблон!$AL15</f>
        <v>36</v>
      </c>
      <c r="G11" s="331">
        <f>F11/'11'!F10*100</f>
        <v>87.804878048780495</v>
      </c>
      <c r="H11" s="328">
        <f>'11'!F10-'12'!F11</f>
        <v>5</v>
      </c>
      <c r="I11" s="331">
        <f t="shared" si="1"/>
        <v>12.195121951219505</v>
      </c>
      <c r="J11" s="99"/>
      <c r="L11" s="335"/>
      <c r="M11" s="102"/>
    </row>
    <row r="12" spans="1:13" ht="15.75" x14ac:dyDescent="0.2">
      <c r="A12" s="95" t="s">
        <v>74</v>
      </c>
      <c r="B12" s="327">
        <f>[12]Шаблон!$I16</f>
        <v>138</v>
      </c>
      <c r="C12" s="331">
        <f>B12/'11'!C11*100</f>
        <v>84.662576687116569</v>
      </c>
      <c r="D12" s="328">
        <f>'11'!C11-'12'!B12</f>
        <v>25</v>
      </c>
      <c r="E12" s="331">
        <f t="shared" si="0"/>
        <v>15.337423312883431</v>
      </c>
      <c r="F12" s="327">
        <f>[12]Шаблон!$AL16</f>
        <v>68</v>
      </c>
      <c r="G12" s="331">
        <f>F12/'11'!F11*100</f>
        <v>85</v>
      </c>
      <c r="H12" s="328">
        <f>'11'!F11-'12'!F12</f>
        <v>12</v>
      </c>
      <c r="I12" s="331">
        <f t="shared" si="1"/>
        <v>15</v>
      </c>
      <c r="J12" s="99"/>
      <c r="L12" s="335"/>
      <c r="M12" s="102"/>
    </row>
    <row r="13" spans="1:13" ht="47.25" x14ac:dyDescent="0.2">
      <c r="A13" s="95" t="s">
        <v>75</v>
      </c>
      <c r="B13" s="327">
        <f>[12]Шаблон!$I17</f>
        <v>149</v>
      </c>
      <c r="C13" s="331">
        <f>B13/'11'!C12*100</f>
        <v>40.821917808219176</v>
      </c>
      <c r="D13" s="328">
        <f>'11'!C12-'12'!B13</f>
        <v>216</v>
      </c>
      <c r="E13" s="331">
        <f t="shared" si="0"/>
        <v>59.178082191780824</v>
      </c>
      <c r="F13" s="327">
        <f>[12]Шаблон!$AL17</f>
        <v>42</v>
      </c>
      <c r="G13" s="331">
        <f>F13/'11'!F12*100</f>
        <v>42.424242424242422</v>
      </c>
      <c r="H13" s="328">
        <f>'11'!F12-'12'!F13</f>
        <v>57</v>
      </c>
      <c r="I13" s="331">
        <f t="shared" si="1"/>
        <v>57.575757575757578</v>
      </c>
      <c r="J13" s="99"/>
      <c r="L13" s="335"/>
      <c r="M13" s="102"/>
    </row>
    <row r="14" spans="1:13" ht="15.75" x14ac:dyDescent="0.2">
      <c r="A14" s="95" t="s">
        <v>76</v>
      </c>
      <c r="B14" s="327">
        <f>[12]Шаблон!$I18</f>
        <v>20</v>
      </c>
      <c r="C14" s="331">
        <f>B14/'11'!C13*100</f>
        <v>39.215686274509807</v>
      </c>
      <c r="D14" s="328">
        <f>'11'!C13-'12'!B14</f>
        <v>31</v>
      </c>
      <c r="E14" s="331">
        <f t="shared" si="0"/>
        <v>60.784313725490193</v>
      </c>
      <c r="F14" s="327">
        <f>[12]Шаблон!$AL18</f>
        <v>7</v>
      </c>
      <c r="G14" s="331">
        <f>F14/'11'!F13*100</f>
        <v>43.75</v>
      </c>
      <c r="H14" s="328">
        <f>'11'!F13-'12'!F14</f>
        <v>9</v>
      </c>
      <c r="I14" s="331">
        <f t="shared" si="1"/>
        <v>56.25</v>
      </c>
      <c r="J14" s="99"/>
      <c r="L14" s="335"/>
      <c r="M14" s="102"/>
    </row>
    <row r="15" spans="1:13" ht="15.75" x14ac:dyDescent="0.2">
      <c r="A15" s="95" t="s">
        <v>77</v>
      </c>
      <c r="B15" s="327">
        <f>[12]Шаблон!$I19</f>
        <v>17</v>
      </c>
      <c r="C15" s="331">
        <f>B15/'11'!C14*100</f>
        <v>62.962962962962962</v>
      </c>
      <c r="D15" s="328">
        <f>'11'!C14-'12'!B15</f>
        <v>10</v>
      </c>
      <c r="E15" s="331">
        <f t="shared" si="0"/>
        <v>37.037037037037038</v>
      </c>
      <c r="F15" s="327">
        <f>[12]Шаблон!$AL19</f>
        <v>7</v>
      </c>
      <c r="G15" s="331">
        <f>F15/'11'!F14*100</f>
        <v>70</v>
      </c>
      <c r="H15" s="328">
        <f>'11'!F14-'12'!F15</f>
        <v>3</v>
      </c>
      <c r="I15" s="331">
        <f t="shared" si="1"/>
        <v>30</v>
      </c>
      <c r="J15" s="99"/>
      <c r="L15" s="335"/>
      <c r="M15" s="102"/>
    </row>
    <row r="16" spans="1:13" ht="15.75" x14ac:dyDescent="0.2">
      <c r="A16" s="95" t="s">
        <v>78</v>
      </c>
      <c r="B16" s="327">
        <f>[12]Шаблон!$I20</f>
        <v>2</v>
      </c>
      <c r="C16" s="331">
        <f>B16/'11'!C15*100</f>
        <v>18.181818181818183</v>
      </c>
      <c r="D16" s="328">
        <f>'11'!C15-'12'!B16</f>
        <v>9</v>
      </c>
      <c r="E16" s="331">
        <f t="shared" si="0"/>
        <v>81.818181818181813</v>
      </c>
      <c r="F16" s="327">
        <f>[12]Шаблон!$AL20</f>
        <v>0</v>
      </c>
      <c r="G16" s="331">
        <f>F16/'11'!F15*100</f>
        <v>0</v>
      </c>
      <c r="H16" s="328">
        <f>'11'!F15-'12'!F16</f>
        <v>1</v>
      </c>
      <c r="I16" s="331">
        <f t="shared" si="1"/>
        <v>100</v>
      </c>
      <c r="J16" s="99"/>
      <c r="L16" s="335"/>
      <c r="M16" s="102"/>
    </row>
    <row r="17" spans="1:13" ht="15.75" x14ac:dyDescent="0.2">
      <c r="A17" s="95" t="s">
        <v>79</v>
      </c>
      <c r="B17" s="327">
        <f>[12]Шаблон!$I21</f>
        <v>21</v>
      </c>
      <c r="C17" s="331">
        <f>B17/'11'!C16*100</f>
        <v>51.219512195121951</v>
      </c>
      <c r="D17" s="328">
        <f>'11'!C16-'12'!B17</f>
        <v>20</v>
      </c>
      <c r="E17" s="331">
        <f t="shared" si="0"/>
        <v>48.780487804878049</v>
      </c>
      <c r="F17" s="327">
        <f>[12]Шаблон!$AL21</f>
        <v>7</v>
      </c>
      <c r="G17" s="331">
        <f>F17/'11'!F16*100</f>
        <v>53.846153846153847</v>
      </c>
      <c r="H17" s="328">
        <f>'11'!F16-'12'!F17</f>
        <v>6</v>
      </c>
      <c r="I17" s="331">
        <f t="shared" si="1"/>
        <v>46.153846153846153</v>
      </c>
      <c r="J17" s="99"/>
      <c r="L17" s="335"/>
      <c r="M17" s="102"/>
    </row>
    <row r="18" spans="1:13" ht="31.5" x14ac:dyDescent="0.2">
      <c r="A18" s="95" t="s">
        <v>80</v>
      </c>
      <c r="B18" s="327">
        <f>[12]Шаблон!$I22</f>
        <v>8</v>
      </c>
      <c r="C18" s="331">
        <f>B18/'11'!C17*100</f>
        <v>47.058823529411761</v>
      </c>
      <c r="D18" s="328">
        <f>'11'!C17-'12'!B18</f>
        <v>9</v>
      </c>
      <c r="E18" s="331">
        <f t="shared" si="0"/>
        <v>52.941176470588239</v>
      </c>
      <c r="F18" s="327">
        <f>[12]Шаблон!$AL22</f>
        <v>1</v>
      </c>
      <c r="G18" s="331">
        <f>F18/'11'!F17*100</f>
        <v>50</v>
      </c>
      <c r="H18" s="328">
        <f>'11'!F17-'12'!F18</f>
        <v>1</v>
      </c>
      <c r="I18" s="331">
        <f t="shared" si="1"/>
        <v>50</v>
      </c>
      <c r="J18" s="99"/>
      <c r="L18" s="335"/>
      <c r="M18" s="102"/>
    </row>
    <row r="19" spans="1:13" ht="15.75" x14ac:dyDescent="0.2">
      <c r="A19" s="95" t="s">
        <v>81</v>
      </c>
      <c r="B19" s="327">
        <f>[12]Шаблон!$I23</f>
        <v>59</v>
      </c>
      <c r="C19" s="331">
        <f>B19/'11'!C18*100</f>
        <v>55.140186915887845</v>
      </c>
      <c r="D19" s="328">
        <f>'11'!C18-'12'!B19</f>
        <v>48</v>
      </c>
      <c r="E19" s="331">
        <f t="shared" si="0"/>
        <v>44.859813084112155</v>
      </c>
      <c r="F19" s="327">
        <f>[12]Шаблон!$AL23</f>
        <v>16</v>
      </c>
      <c r="G19" s="331">
        <f>F19/'11'!F18*100</f>
        <v>53.333333333333336</v>
      </c>
      <c r="H19" s="328">
        <f>'11'!F18-'12'!F19</f>
        <v>14</v>
      </c>
      <c r="I19" s="331">
        <f t="shared" si="1"/>
        <v>46.666666666666664</v>
      </c>
      <c r="J19" s="99"/>
      <c r="L19" s="335"/>
      <c r="M19" s="102"/>
    </row>
    <row r="20" spans="1:13" ht="15.75" x14ac:dyDescent="0.2">
      <c r="A20" s="95" t="s">
        <v>82</v>
      </c>
      <c r="B20" s="327">
        <f>[12]Шаблон!$I12</f>
        <v>31</v>
      </c>
      <c r="C20" s="331">
        <f>B20/'11'!C19*100</f>
        <v>32.978723404255319</v>
      </c>
      <c r="D20" s="328">
        <f>'11'!C19-'12'!B20</f>
        <v>63</v>
      </c>
      <c r="E20" s="331">
        <f t="shared" si="0"/>
        <v>67.021276595744681</v>
      </c>
      <c r="F20" s="327">
        <f>[12]Шаблон!$AL12</f>
        <v>15</v>
      </c>
      <c r="G20" s="331">
        <f>F20/'11'!F19*100</f>
        <v>40.54054054054054</v>
      </c>
      <c r="H20" s="328">
        <f>'11'!F19-'12'!F20</f>
        <v>22</v>
      </c>
      <c r="I20" s="331">
        <f t="shared" si="1"/>
        <v>59.45945945945946</v>
      </c>
      <c r="J20" s="99"/>
      <c r="L20" s="335"/>
      <c r="M20" s="102"/>
    </row>
    <row r="21" spans="1:13" ht="15.75" x14ac:dyDescent="0.2">
      <c r="A21" s="95" t="s">
        <v>83</v>
      </c>
      <c r="B21" s="327">
        <f>[12]Шаблон!$I24</f>
        <v>39</v>
      </c>
      <c r="C21" s="331">
        <f>B21/'11'!C20*100</f>
        <v>20.74468085106383</v>
      </c>
      <c r="D21" s="328">
        <f>'11'!C20-'12'!B21</f>
        <v>149</v>
      </c>
      <c r="E21" s="331">
        <f t="shared" si="0"/>
        <v>79.255319148936167</v>
      </c>
      <c r="F21" s="327">
        <f>[12]Шаблон!$AL24</f>
        <v>7</v>
      </c>
      <c r="G21" s="331">
        <f>F21/'11'!F20*100</f>
        <v>17.5</v>
      </c>
      <c r="H21" s="328">
        <f>'11'!F20-'12'!F21</f>
        <v>33</v>
      </c>
      <c r="I21" s="331">
        <f t="shared" si="1"/>
        <v>82.5</v>
      </c>
      <c r="J21" s="99"/>
      <c r="L21" s="335"/>
      <c r="M21" s="102"/>
    </row>
    <row r="22" spans="1:13" ht="31.5" x14ac:dyDescent="0.2">
      <c r="A22" s="95" t="s">
        <v>84</v>
      </c>
      <c r="B22" s="327">
        <f>[12]Шаблон!$I13</f>
        <v>16</v>
      </c>
      <c r="C22" s="331">
        <f>B22/'11'!C21*100</f>
        <v>44.444444444444443</v>
      </c>
      <c r="D22" s="328">
        <f>'11'!C21-'12'!B22</f>
        <v>20</v>
      </c>
      <c r="E22" s="331">
        <f t="shared" si="0"/>
        <v>55.555555555555557</v>
      </c>
      <c r="F22" s="327">
        <f>[12]Шаблон!$AL13</f>
        <v>6</v>
      </c>
      <c r="G22" s="331">
        <f>F22/'11'!F21*100</f>
        <v>50</v>
      </c>
      <c r="H22" s="328">
        <f>'11'!F21-'12'!F22</f>
        <v>6</v>
      </c>
      <c r="I22" s="331">
        <f t="shared" si="1"/>
        <v>50</v>
      </c>
      <c r="J22" s="99"/>
      <c r="L22" s="335"/>
      <c r="M22" s="102"/>
    </row>
    <row r="23" spans="1:13" ht="18.75" customHeight="1" x14ac:dyDescent="0.2">
      <c r="A23" s="95" t="s">
        <v>85</v>
      </c>
      <c r="B23" s="327">
        <f>[12]Шаблон!$I25</f>
        <v>0</v>
      </c>
      <c r="C23" s="331">
        <f>B23/'11'!C22*100</f>
        <v>0</v>
      </c>
      <c r="D23" s="328">
        <f>'11'!C22-'12'!B23</f>
        <v>16</v>
      </c>
      <c r="E23" s="331">
        <f t="shared" si="0"/>
        <v>100</v>
      </c>
      <c r="F23" s="327">
        <f>[12]Шаблон!$AL25</f>
        <v>0</v>
      </c>
      <c r="G23" s="331">
        <f>F23/'11'!F22*100</f>
        <v>0</v>
      </c>
      <c r="H23" s="328">
        <f>'11'!F22-'12'!F23</f>
        <v>2</v>
      </c>
      <c r="I23" s="331">
        <f t="shared" si="1"/>
        <v>100</v>
      </c>
      <c r="J23" s="99"/>
      <c r="L23" s="335"/>
      <c r="M23" s="102"/>
    </row>
    <row r="24" spans="1:13" ht="15.75" x14ac:dyDescent="0.2">
      <c r="A24" s="95" t="s">
        <v>86</v>
      </c>
      <c r="B24" s="327">
        <f>[12]Шаблон!$I26</f>
        <v>53</v>
      </c>
      <c r="C24" s="331">
        <f>B24/'11'!C23*100</f>
        <v>29.120879120879124</v>
      </c>
      <c r="D24" s="328">
        <f>'11'!C23-'12'!B24</f>
        <v>129</v>
      </c>
      <c r="E24" s="331">
        <f t="shared" si="0"/>
        <v>70.879120879120876</v>
      </c>
      <c r="F24" s="327">
        <f>[12]Шаблон!$AL26</f>
        <v>15</v>
      </c>
      <c r="G24" s="331">
        <f>F24/'11'!F23*100</f>
        <v>31.25</v>
      </c>
      <c r="H24" s="328">
        <f>'11'!F23-'12'!F24</f>
        <v>33</v>
      </c>
      <c r="I24" s="331">
        <f t="shared" si="1"/>
        <v>68.75</v>
      </c>
      <c r="J24" s="99"/>
      <c r="L24" s="335"/>
      <c r="M24" s="102"/>
    </row>
    <row r="25" spans="1:13" ht="15.75" x14ac:dyDescent="0.2">
      <c r="A25" s="95" t="s">
        <v>87</v>
      </c>
      <c r="B25" s="327">
        <f>[12]Шаблон!$I27</f>
        <v>10</v>
      </c>
      <c r="C25" s="331">
        <f>B25/'11'!C24*100</f>
        <v>41.666666666666671</v>
      </c>
      <c r="D25" s="328">
        <f>'11'!C24-'12'!B25</f>
        <v>14</v>
      </c>
      <c r="E25" s="331">
        <f t="shared" si="0"/>
        <v>58.333333333333329</v>
      </c>
      <c r="F25" s="327">
        <f>[12]Шаблон!$AL27</f>
        <v>4</v>
      </c>
      <c r="G25" s="331">
        <f>F25/'11'!F24*100</f>
        <v>40</v>
      </c>
      <c r="H25" s="328">
        <f>'11'!F24-'12'!F25</f>
        <v>6</v>
      </c>
      <c r="I25" s="331">
        <f t="shared" si="1"/>
        <v>60</v>
      </c>
      <c r="J25" s="99"/>
      <c r="L25" s="335"/>
      <c r="M25" s="102"/>
    </row>
    <row r="26" spans="1:13" ht="31.5" x14ac:dyDescent="0.2">
      <c r="A26" s="95" t="s">
        <v>88</v>
      </c>
      <c r="B26" s="327">
        <f>[12]Шаблон!$I28</f>
        <v>9</v>
      </c>
      <c r="C26" s="331">
        <f>B26/'11'!C25*100</f>
        <v>25.714285714285712</v>
      </c>
      <c r="D26" s="328">
        <f>'11'!C25-'12'!B26</f>
        <v>26</v>
      </c>
      <c r="E26" s="331">
        <f t="shared" si="0"/>
        <v>74.285714285714292</v>
      </c>
      <c r="F26" s="327">
        <f>[12]Шаблон!$AL28</f>
        <v>1</v>
      </c>
      <c r="G26" s="331">
        <f>F26/'11'!F25*100</f>
        <v>16.666666666666664</v>
      </c>
      <c r="H26" s="328">
        <f>'11'!F25-'12'!F26</f>
        <v>5</v>
      </c>
      <c r="I26" s="331">
        <f t="shared" si="1"/>
        <v>83.333333333333343</v>
      </c>
      <c r="L26" s="101"/>
    </row>
    <row r="27" spans="1:13" ht="15.75" x14ac:dyDescent="0.2">
      <c r="A27" s="95" t="s">
        <v>89</v>
      </c>
      <c r="B27" s="327">
        <f>[12]Шаблон!$I29</f>
        <v>31</v>
      </c>
      <c r="C27" s="331">
        <f>B27/'11'!C26*100</f>
        <v>45.588235294117645</v>
      </c>
      <c r="D27" s="328">
        <f>'11'!C26-'12'!B27</f>
        <v>37</v>
      </c>
      <c r="E27" s="331">
        <f t="shared" si="0"/>
        <v>54.411764705882355</v>
      </c>
      <c r="F27" s="327">
        <f>[12]Шаблон!$AL29</f>
        <v>17</v>
      </c>
      <c r="G27" s="331">
        <f>F27/'11'!F26*100</f>
        <v>47.222222222222221</v>
      </c>
      <c r="H27" s="328">
        <f>'11'!F26-'12'!F27</f>
        <v>19</v>
      </c>
      <c r="I27" s="331">
        <f t="shared" si="1"/>
        <v>52.777777777777779</v>
      </c>
      <c r="L27" s="101"/>
    </row>
    <row r="28" spans="1:13" ht="15.75" x14ac:dyDescent="0.2">
      <c r="A28" s="95" t="s">
        <v>90</v>
      </c>
      <c r="B28" s="327">
        <f>[12]Шаблон!$I30</f>
        <v>46</v>
      </c>
      <c r="C28" s="331">
        <f>B28/'11'!C27*100</f>
        <v>35.114503816793892</v>
      </c>
      <c r="D28" s="328">
        <f>'11'!C27-'12'!B28</f>
        <v>85</v>
      </c>
      <c r="E28" s="331">
        <f t="shared" si="0"/>
        <v>64.885496183206101</v>
      </c>
      <c r="F28" s="327">
        <f>[12]Шаблон!$AL30</f>
        <v>13</v>
      </c>
      <c r="G28" s="331">
        <f>F28/'11'!F27*100</f>
        <v>28.260869565217391</v>
      </c>
      <c r="H28" s="328">
        <f>'11'!F27-'12'!F28</f>
        <v>33</v>
      </c>
      <c r="I28" s="331">
        <f t="shared" si="1"/>
        <v>71.739130434782609</v>
      </c>
    </row>
    <row r="29" spans="1:13" ht="15.75" x14ac:dyDescent="0.2">
      <c r="A29" s="95" t="s">
        <v>91</v>
      </c>
      <c r="B29" s="327">
        <f>[12]Шаблон!$I31</f>
        <v>4</v>
      </c>
      <c r="C29" s="331">
        <f>B29/'11'!C28*100</f>
        <v>33.333333333333329</v>
      </c>
      <c r="D29" s="328">
        <f>'11'!C28-'12'!B29</f>
        <v>8</v>
      </c>
      <c r="E29" s="331">
        <f t="shared" si="0"/>
        <v>66.666666666666671</v>
      </c>
      <c r="F29" s="327">
        <f>[12]Шаблон!$AL31</f>
        <v>2</v>
      </c>
      <c r="G29" s="331">
        <f>F29/'11'!F28*100</f>
        <v>40</v>
      </c>
      <c r="H29" s="328">
        <f>'11'!F28-'12'!F29</f>
        <v>3</v>
      </c>
      <c r="I29" s="331">
        <f t="shared" si="1"/>
        <v>60</v>
      </c>
    </row>
    <row r="30" spans="1:13" ht="15.75" x14ac:dyDescent="0.2">
      <c r="A30" s="95" t="s">
        <v>92</v>
      </c>
      <c r="B30" s="327">
        <f>[12]Шаблон!$I34</f>
        <v>15</v>
      </c>
      <c r="C30" s="331">
        <f>B30/'11'!C29*100</f>
        <v>26.785714285714285</v>
      </c>
      <c r="D30" s="328">
        <f>'11'!C29-'12'!B30</f>
        <v>41</v>
      </c>
      <c r="E30" s="331">
        <f t="shared" si="0"/>
        <v>73.214285714285722</v>
      </c>
      <c r="F30" s="327">
        <f>[12]Шаблон!$AL34</f>
        <v>7</v>
      </c>
      <c r="G30" s="331">
        <f>F30/'11'!F29*100</f>
        <v>35</v>
      </c>
      <c r="H30" s="328">
        <f>'11'!F29-'12'!F30</f>
        <v>13</v>
      </c>
      <c r="I30" s="331">
        <f t="shared" si="1"/>
        <v>65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B6" sqref="B6"/>
    </sheetView>
  </sheetViews>
  <sheetFormatPr defaultColWidth="9.140625" defaultRowHeight="15.75" x14ac:dyDescent="0.25"/>
  <cols>
    <col min="1" max="1" width="3.140625" style="154" customWidth="1"/>
    <col min="2" max="2" width="42" style="167" customWidth="1"/>
    <col min="3" max="3" width="25.7109375" style="155" customWidth="1"/>
    <col min="4" max="4" width="26.42578125" style="155" customWidth="1"/>
    <col min="5" max="6" width="9.140625" style="155"/>
    <col min="7" max="7" width="56.5703125" style="155" customWidth="1"/>
    <col min="8" max="16384" width="9.140625" style="155"/>
  </cols>
  <sheetData>
    <row r="1" spans="1:6" ht="42" customHeight="1" x14ac:dyDescent="0.25">
      <c r="A1" s="397" t="s">
        <v>343</v>
      </c>
      <c r="B1" s="397"/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18.75" x14ac:dyDescent="0.3">
      <c r="B3" s="279" t="s">
        <v>243</v>
      </c>
    </row>
    <row r="4" spans="1:6" s="156" customFormat="1" ht="35.450000000000003" customHeight="1" x14ac:dyDescent="0.25">
      <c r="A4" s="297"/>
      <c r="B4" s="298" t="s">
        <v>110</v>
      </c>
      <c r="C4" s="299" t="s">
        <v>536</v>
      </c>
      <c r="D4" s="300" t="s">
        <v>532</v>
      </c>
    </row>
    <row r="5" spans="1:6" ht="25.5" customHeight="1" x14ac:dyDescent="0.25">
      <c r="A5" s="157">
        <v>1</v>
      </c>
      <c r="B5" s="158" t="s">
        <v>345</v>
      </c>
      <c r="C5" s="183">
        <v>3825</v>
      </c>
      <c r="D5" s="183">
        <v>2301</v>
      </c>
      <c r="F5" s="179"/>
    </row>
    <row r="6" spans="1:6" ht="45" customHeight="1" x14ac:dyDescent="0.25">
      <c r="A6" s="157">
        <v>2</v>
      </c>
      <c r="B6" s="158" t="s">
        <v>344</v>
      </c>
      <c r="C6" s="183">
        <v>3302</v>
      </c>
      <c r="D6" s="183">
        <v>605</v>
      </c>
      <c r="F6" s="179"/>
    </row>
    <row r="7" spans="1:6" ht="63" x14ac:dyDescent="0.25">
      <c r="A7" s="157">
        <v>3</v>
      </c>
      <c r="B7" s="158" t="s">
        <v>346</v>
      </c>
      <c r="C7" s="183">
        <v>1636</v>
      </c>
      <c r="D7" s="183">
        <v>532</v>
      </c>
      <c r="F7" s="179"/>
    </row>
    <row r="8" spans="1:6" s="161" customFormat="1" ht="18" customHeight="1" x14ac:dyDescent="0.25">
      <c r="A8" s="157">
        <v>4</v>
      </c>
      <c r="B8" s="158" t="s">
        <v>347</v>
      </c>
      <c r="C8" s="183">
        <v>1083</v>
      </c>
      <c r="D8" s="183">
        <v>364</v>
      </c>
      <c r="F8" s="179"/>
    </row>
    <row r="9" spans="1:6" s="161" customFormat="1" ht="18" customHeight="1" x14ac:dyDescent="0.25">
      <c r="A9" s="157">
        <v>5</v>
      </c>
      <c r="B9" s="158" t="s">
        <v>348</v>
      </c>
      <c r="C9" s="183">
        <v>749</v>
      </c>
      <c r="D9" s="183">
        <v>335</v>
      </c>
      <c r="F9" s="179"/>
    </row>
    <row r="10" spans="1:6" s="161" customFormat="1" ht="31.5" x14ac:dyDescent="0.25">
      <c r="A10" s="157">
        <v>6</v>
      </c>
      <c r="B10" s="158" t="s">
        <v>349</v>
      </c>
      <c r="C10" s="183">
        <v>517</v>
      </c>
      <c r="D10" s="183">
        <v>166</v>
      </c>
      <c r="F10" s="179"/>
    </row>
    <row r="11" spans="1:6" s="161" customFormat="1" ht="31.5" x14ac:dyDescent="0.25">
      <c r="A11" s="157">
        <v>7</v>
      </c>
      <c r="B11" s="158" t="s">
        <v>350</v>
      </c>
      <c r="C11" s="183">
        <v>493</v>
      </c>
      <c r="D11" s="183">
        <v>100</v>
      </c>
      <c r="F11" s="179"/>
    </row>
    <row r="12" spans="1:6" s="161" customFormat="1" ht="47.25" x14ac:dyDescent="0.25">
      <c r="A12" s="157">
        <v>8</v>
      </c>
      <c r="B12" s="158" t="s">
        <v>352</v>
      </c>
      <c r="C12" s="183">
        <v>486</v>
      </c>
      <c r="D12" s="183">
        <v>279</v>
      </c>
      <c r="F12" s="179"/>
    </row>
    <row r="13" spans="1:6" s="161" customFormat="1" ht="31.5" x14ac:dyDescent="0.25">
      <c r="A13" s="157">
        <v>9</v>
      </c>
      <c r="B13" s="158" t="s">
        <v>395</v>
      </c>
      <c r="C13" s="183">
        <v>440</v>
      </c>
      <c r="D13" s="183">
        <v>341</v>
      </c>
      <c r="F13" s="179"/>
    </row>
    <row r="14" spans="1:6" s="161" customFormat="1" x14ac:dyDescent="0.25">
      <c r="A14" s="157">
        <v>10</v>
      </c>
      <c r="B14" s="158" t="s">
        <v>351</v>
      </c>
      <c r="C14" s="183">
        <v>412</v>
      </c>
      <c r="D14" s="183">
        <v>162</v>
      </c>
      <c r="F14" s="179"/>
    </row>
    <row r="15" spans="1:6" s="161" customFormat="1" ht="16.5" customHeight="1" x14ac:dyDescent="0.25">
      <c r="A15" s="157">
        <v>11</v>
      </c>
      <c r="B15" s="158" t="s">
        <v>356</v>
      </c>
      <c r="C15" s="183">
        <v>387</v>
      </c>
      <c r="D15" s="183">
        <v>159</v>
      </c>
      <c r="F15" s="179"/>
    </row>
    <row r="16" spans="1:6" s="161" customFormat="1" ht="32.25" customHeight="1" x14ac:dyDescent="0.25">
      <c r="A16" s="157">
        <v>12</v>
      </c>
      <c r="B16" s="158" t="s">
        <v>360</v>
      </c>
      <c r="C16" s="183">
        <v>345</v>
      </c>
      <c r="D16" s="183">
        <v>112</v>
      </c>
      <c r="F16" s="179"/>
    </row>
    <row r="17" spans="1:6" s="161" customFormat="1" ht="18.75" customHeight="1" x14ac:dyDescent="0.25">
      <c r="A17" s="157">
        <v>13</v>
      </c>
      <c r="B17" s="158" t="s">
        <v>377</v>
      </c>
      <c r="C17" s="183">
        <v>284</v>
      </c>
      <c r="D17" s="183">
        <v>72</v>
      </c>
      <c r="F17" s="179"/>
    </row>
    <row r="18" spans="1:6" s="161" customFormat="1" ht="31.5" x14ac:dyDescent="0.25">
      <c r="A18" s="157">
        <v>14</v>
      </c>
      <c r="B18" s="158" t="s">
        <v>353</v>
      </c>
      <c r="C18" s="183">
        <v>284</v>
      </c>
      <c r="D18" s="183">
        <v>64</v>
      </c>
      <c r="F18" s="179"/>
    </row>
    <row r="19" spans="1:6" s="161" customFormat="1" ht="31.5" customHeight="1" x14ac:dyDescent="0.25">
      <c r="A19" s="157">
        <v>15</v>
      </c>
      <c r="B19" s="158" t="s">
        <v>364</v>
      </c>
      <c r="C19" s="183">
        <v>282</v>
      </c>
      <c r="D19" s="183">
        <v>89</v>
      </c>
      <c r="F19" s="179"/>
    </row>
    <row r="20" spans="1:6" s="161" customFormat="1" ht="19.5" customHeight="1" x14ac:dyDescent="0.25">
      <c r="A20" s="157">
        <v>16</v>
      </c>
      <c r="B20" s="158" t="s">
        <v>385</v>
      </c>
      <c r="C20" s="183">
        <v>261</v>
      </c>
      <c r="D20" s="183">
        <v>62</v>
      </c>
      <c r="F20" s="179"/>
    </row>
    <row r="21" spans="1:6" s="161" customFormat="1" ht="21.75" customHeight="1" x14ac:dyDescent="0.25">
      <c r="A21" s="157">
        <v>17</v>
      </c>
      <c r="B21" s="158" t="s">
        <v>355</v>
      </c>
      <c r="C21" s="183">
        <v>238</v>
      </c>
      <c r="D21" s="183">
        <v>76</v>
      </c>
      <c r="F21" s="179"/>
    </row>
    <row r="22" spans="1:6" s="161" customFormat="1" ht="33.75" customHeight="1" x14ac:dyDescent="0.25">
      <c r="A22" s="157">
        <v>18</v>
      </c>
      <c r="B22" s="158" t="s">
        <v>359</v>
      </c>
      <c r="C22" s="183">
        <v>233</v>
      </c>
      <c r="D22" s="183">
        <v>86</v>
      </c>
      <c r="F22" s="179"/>
    </row>
    <row r="23" spans="1:6" s="161" customFormat="1" ht="29.25" customHeight="1" x14ac:dyDescent="0.25">
      <c r="A23" s="157">
        <v>19</v>
      </c>
      <c r="B23" s="158" t="s">
        <v>358</v>
      </c>
      <c r="C23" s="183">
        <v>211</v>
      </c>
      <c r="D23" s="183">
        <v>64</v>
      </c>
      <c r="F23" s="179"/>
    </row>
    <row r="24" spans="1:6" s="161" customFormat="1" ht="23.25" customHeight="1" x14ac:dyDescent="0.25">
      <c r="A24" s="157">
        <v>20</v>
      </c>
      <c r="B24" s="158" t="s">
        <v>386</v>
      </c>
      <c r="C24" s="183">
        <v>210</v>
      </c>
      <c r="D24" s="183">
        <v>69</v>
      </c>
      <c r="F24" s="179"/>
    </row>
    <row r="25" spans="1:6" s="161" customFormat="1" ht="30.75" customHeight="1" x14ac:dyDescent="0.25">
      <c r="A25" s="157">
        <v>21</v>
      </c>
      <c r="B25" s="158" t="s">
        <v>374</v>
      </c>
      <c r="C25" s="183">
        <v>210</v>
      </c>
      <c r="D25" s="183">
        <v>66</v>
      </c>
      <c r="F25" s="179"/>
    </row>
    <row r="26" spans="1:6" s="161" customFormat="1" x14ac:dyDescent="0.25">
      <c r="A26" s="157">
        <v>22</v>
      </c>
      <c r="B26" s="158" t="s">
        <v>363</v>
      </c>
      <c r="C26" s="183">
        <v>208</v>
      </c>
      <c r="D26" s="183">
        <v>55</v>
      </c>
      <c r="F26" s="179"/>
    </row>
    <row r="27" spans="1:6" s="161" customFormat="1" x14ac:dyDescent="0.25">
      <c r="A27" s="157">
        <v>23</v>
      </c>
      <c r="B27" s="158" t="s">
        <v>367</v>
      </c>
      <c r="C27" s="183">
        <v>205</v>
      </c>
      <c r="D27" s="183">
        <v>65</v>
      </c>
      <c r="F27" s="179"/>
    </row>
    <row r="28" spans="1:6" s="161" customFormat="1" ht="29.25" customHeight="1" x14ac:dyDescent="0.25">
      <c r="A28" s="157">
        <v>24</v>
      </c>
      <c r="B28" s="158" t="s">
        <v>376</v>
      </c>
      <c r="C28" s="183">
        <v>204</v>
      </c>
      <c r="D28" s="183">
        <v>76</v>
      </c>
      <c r="F28" s="179"/>
    </row>
    <row r="29" spans="1:6" s="161" customFormat="1" ht="34.5" customHeight="1" x14ac:dyDescent="0.25">
      <c r="A29" s="157">
        <v>25</v>
      </c>
      <c r="B29" s="158" t="s">
        <v>357</v>
      </c>
      <c r="C29" s="183">
        <v>202</v>
      </c>
      <c r="D29" s="183">
        <v>81</v>
      </c>
      <c r="F29" s="179"/>
    </row>
    <row r="30" spans="1:6" s="161" customFormat="1" x14ac:dyDescent="0.25">
      <c r="A30" s="157">
        <v>26</v>
      </c>
      <c r="B30" s="158" t="s">
        <v>375</v>
      </c>
      <c r="C30" s="183">
        <v>195</v>
      </c>
      <c r="D30" s="183">
        <v>92</v>
      </c>
      <c r="F30" s="179"/>
    </row>
    <row r="31" spans="1:6" s="161" customFormat="1" ht="46.5" customHeight="1" x14ac:dyDescent="0.25">
      <c r="A31" s="157">
        <v>27</v>
      </c>
      <c r="B31" s="158" t="s">
        <v>365</v>
      </c>
      <c r="C31" s="183">
        <v>187</v>
      </c>
      <c r="D31" s="183">
        <v>100</v>
      </c>
      <c r="F31" s="179"/>
    </row>
    <row r="32" spans="1:6" s="161" customFormat="1" x14ac:dyDescent="0.25">
      <c r="A32" s="157">
        <v>28</v>
      </c>
      <c r="B32" s="158" t="s">
        <v>366</v>
      </c>
      <c r="C32" s="183">
        <v>186</v>
      </c>
      <c r="D32" s="183">
        <v>48</v>
      </c>
      <c r="F32" s="179"/>
    </row>
    <row r="33" spans="1:6" s="161" customFormat="1" ht="23.25" customHeight="1" x14ac:dyDescent="0.25">
      <c r="A33" s="157">
        <v>29</v>
      </c>
      <c r="B33" s="158" t="s">
        <v>371</v>
      </c>
      <c r="C33" s="183">
        <v>182</v>
      </c>
      <c r="D33" s="183">
        <v>65</v>
      </c>
      <c r="F33" s="179"/>
    </row>
    <row r="34" spans="1:6" s="161" customFormat="1" ht="19.5" customHeight="1" x14ac:dyDescent="0.25">
      <c r="A34" s="157">
        <v>30</v>
      </c>
      <c r="B34" s="158" t="s">
        <v>354</v>
      </c>
      <c r="C34" s="183">
        <v>175</v>
      </c>
      <c r="D34" s="183">
        <v>46</v>
      </c>
      <c r="F34" s="179"/>
    </row>
    <row r="35" spans="1:6" s="161" customFormat="1" x14ac:dyDescent="0.25">
      <c r="A35" s="157">
        <v>31</v>
      </c>
      <c r="B35" s="162" t="s">
        <v>380</v>
      </c>
      <c r="C35" s="183">
        <v>174</v>
      </c>
      <c r="D35" s="183">
        <v>22</v>
      </c>
      <c r="F35" s="179"/>
    </row>
    <row r="36" spans="1:6" s="161" customFormat="1" x14ac:dyDescent="0.25">
      <c r="A36" s="157">
        <v>32</v>
      </c>
      <c r="B36" s="158" t="s">
        <v>384</v>
      </c>
      <c r="C36" s="183">
        <v>173</v>
      </c>
      <c r="D36" s="183">
        <v>74</v>
      </c>
      <c r="F36" s="179"/>
    </row>
    <row r="37" spans="1:6" s="161" customFormat="1" ht="30" customHeight="1" x14ac:dyDescent="0.25">
      <c r="A37" s="157">
        <v>33</v>
      </c>
      <c r="B37" s="158" t="s">
        <v>398</v>
      </c>
      <c r="C37" s="183">
        <v>170</v>
      </c>
      <c r="D37" s="183">
        <v>52</v>
      </c>
      <c r="F37" s="179"/>
    </row>
    <row r="38" spans="1:6" s="161" customFormat="1" ht="22.5" customHeight="1" x14ac:dyDescent="0.25">
      <c r="A38" s="157">
        <v>34</v>
      </c>
      <c r="B38" s="158" t="s">
        <v>391</v>
      </c>
      <c r="C38" s="183">
        <v>160</v>
      </c>
      <c r="D38" s="183">
        <v>79</v>
      </c>
      <c r="F38" s="179"/>
    </row>
    <row r="39" spans="1:6" s="161" customFormat="1" ht="42" customHeight="1" x14ac:dyDescent="0.25">
      <c r="A39" s="157">
        <v>35</v>
      </c>
      <c r="B39" s="158" t="s">
        <v>381</v>
      </c>
      <c r="C39" s="183">
        <v>150</v>
      </c>
      <c r="D39" s="183">
        <v>44</v>
      </c>
      <c r="F39" s="179"/>
    </row>
    <row r="40" spans="1:6" s="161" customFormat="1" ht="47.25" x14ac:dyDescent="0.25">
      <c r="A40" s="157">
        <v>36</v>
      </c>
      <c r="B40" s="158" t="s">
        <v>399</v>
      </c>
      <c r="C40" s="183">
        <v>149</v>
      </c>
      <c r="D40" s="183">
        <v>68</v>
      </c>
      <c r="F40" s="179"/>
    </row>
    <row r="41" spans="1:6" x14ac:dyDescent="0.25">
      <c r="A41" s="157">
        <v>37</v>
      </c>
      <c r="B41" s="163" t="s">
        <v>372</v>
      </c>
      <c r="C41" s="164">
        <v>146</v>
      </c>
      <c r="D41" s="164">
        <v>22</v>
      </c>
      <c r="F41" s="179"/>
    </row>
    <row r="42" spans="1:6" ht="31.5" customHeight="1" x14ac:dyDescent="0.25">
      <c r="A42" s="157">
        <v>38</v>
      </c>
      <c r="B42" s="165" t="s">
        <v>383</v>
      </c>
      <c r="C42" s="164">
        <v>138</v>
      </c>
      <c r="D42" s="164">
        <v>22</v>
      </c>
      <c r="F42" s="179"/>
    </row>
    <row r="43" spans="1:6" x14ac:dyDescent="0.25">
      <c r="A43" s="157">
        <v>39</v>
      </c>
      <c r="B43" s="158" t="s">
        <v>362</v>
      </c>
      <c r="C43" s="164">
        <v>136</v>
      </c>
      <c r="D43" s="164">
        <v>5</v>
      </c>
      <c r="F43" s="179"/>
    </row>
    <row r="44" spans="1:6" x14ac:dyDescent="0.25">
      <c r="A44" s="157">
        <v>40</v>
      </c>
      <c r="B44" s="158" t="s">
        <v>369</v>
      </c>
      <c r="C44" s="164">
        <v>132</v>
      </c>
      <c r="D44" s="164">
        <v>57</v>
      </c>
      <c r="F44" s="179"/>
    </row>
    <row r="45" spans="1:6" x14ac:dyDescent="0.25">
      <c r="A45" s="157">
        <v>41</v>
      </c>
      <c r="B45" s="158" t="s">
        <v>382</v>
      </c>
      <c r="C45" s="164">
        <v>128</v>
      </c>
      <c r="D45" s="164">
        <v>61</v>
      </c>
      <c r="F45" s="179"/>
    </row>
    <row r="46" spans="1:6" ht="31.5" x14ac:dyDescent="0.25">
      <c r="A46" s="157">
        <v>42</v>
      </c>
      <c r="B46" s="158" t="s">
        <v>379</v>
      </c>
      <c r="C46" s="164">
        <v>128</v>
      </c>
      <c r="D46" s="164">
        <v>41</v>
      </c>
      <c r="F46" s="179"/>
    </row>
    <row r="47" spans="1:6" ht="16.5" customHeight="1" x14ac:dyDescent="0.25">
      <c r="A47" s="157">
        <v>43</v>
      </c>
      <c r="B47" s="166" t="s">
        <v>482</v>
      </c>
      <c r="C47" s="164">
        <v>125</v>
      </c>
      <c r="D47" s="164">
        <v>59</v>
      </c>
      <c r="F47" s="179"/>
    </row>
    <row r="48" spans="1:6" x14ac:dyDescent="0.25">
      <c r="A48" s="157">
        <v>44</v>
      </c>
      <c r="B48" s="166" t="s">
        <v>403</v>
      </c>
      <c r="C48" s="164">
        <v>115</v>
      </c>
      <c r="D48" s="164">
        <v>34</v>
      </c>
      <c r="F48" s="179"/>
    </row>
    <row r="49" spans="1:6" ht="18" customHeight="1" x14ac:dyDescent="0.25">
      <c r="A49" s="157">
        <v>45</v>
      </c>
      <c r="B49" s="166" t="s">
        <v>401</v>
      </c>
      <c r="C49" s="164">
        <v>113</v>
      </c>
      <c r="D49" s="164">
        <v>43</v>
      </c>
      <c r="F49" s="179"/>
    </row>
    <row r="50" spans="1:6" ht="32.25" customHeight="1" x14ac:dyDescent="0.25">
      <c r="A50" s="157">
        <v>46</v>
      </c>
      <c r="B50" s="166" t="s">
        <v>400</v>
      </c>
      <c r="C50" s="164">
        <v>111</v>
      </c>
      <c r="D50" s="164">
        <v>19</v>
      </c>
      <c r="F50" s="179"/>
    </row>
    <row r="51" spans="1:6" ht="47.25" x14ac:dyDescent="0.25">
      <c r="A51" s="157">
        <v>47</v>
      </c>
      <c r="B51" s="166" t="s">
        <v>396</v>
      </c>
      <c r="C51" s="164">
        <v>111</v>
      </c>
      <c r="D51" s="164">
        <v>29</v>
      </c>
      <c r="F51" s="179"/>
    </row>
    <row r="52" spans="1:6" ht="31.5" customHeight="1" x14ac:dyDescent="0.25">
      <c r="A52" s="157">
        <v>48</v>
      </c>
      <c r="B52" s="166" t="s">
        <v>387</v>
      </c>
      <c r="C52" s="164">
        <v>108</v>
      </c>
      <c r="D52" s="164">
        <v>41</v>
      </c>
      <c r="F52" s="179"/>
    </row>
    <row r="53" spans="1:6" ht="31.5" x14ac:dyDescent="0.25">
      <c r="A53" s="157">
        <v>49</v>
      </c>
      <c r="B53" s="166" t="s">
        <v>402</v>
      </c>
      <c r="C53" s="164">
        <v>105</v>
      </c>
      <c r="D53" s="164">
        <v>41</v>
      </c>
      <c r="F53" s="179"/>
    </row>
    <row r="54" spans="1:6" ht="31.5" x14ac:dyDescent="0.25">
      <c r="A54" s="157">
        <v>50</v>
      </c>
      <c r="B54" s="165" t="s">
        <v>368</v>
      </c>
      <c r="C54" s="164">
        <v>98</v>
      </c>
      <c r="D54" s="164">
        <v>22</v>
      </c>
      <c r="F54" s="179"/>
    </row>
    <row r="55" spans="1:6" x14ac:dyDescent="0.25">
      <c r="F55" s="179"/>
    </row>
    <row r="56" spans="1:6" x14ac:dyDescent="0.25">
      <c r="F56" s="179"/>
    </row>
    <row r="57" spans="1:6" x14ac:dyDescent="0.25">
      <c r="F57" s="179"/>
    </row>
    <row r="58" spans="1:6" x14ac:dyDescent="0.25">
      <c r="F58" s="179"/>
    </row>
    <row r="59" spans="1:6" x14ac:dyDescent="0.25">
      <c r="F59" s="179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9" sqref="B9"/>
    </sheetView>
  </sheetViews>
  <sheetFormatPr defaultColWidth="9.140625" defaultRowHeight="15.75" x14ac:dyDescent="0.25"/>
  <cols>
    <col min="1" max="1" width="3.140625" style="154" customWidth="1"/>
    <col min="2" max="2" width="44.28515625" style="167" customWidth="1"/>
    <col min="3" max="3" width="25.28515625" style="155" customWidth="1"/>
    <col min="4" max="4" width="26.42578125" style="155" customWidth="1"/>
    <col min="5" max="6" width="9.140625" style="155"/>
    <col min="7" max="7" width="56.5703125" style="155" customWidth="1"/>
    <col min="8" max="16384" width="9.140625" style="155"/>
  </cols>
  <sheetData>
    <row r="1" spans="1:6" ht="57.6" customHeight="1" x14ac:dyDescent="0.25">
      <c r="A1" s="397" t="s">
        <v>389</v>
      </c>
      <c r="B1" s="397"/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18.75" x14ac:dyDescent="0.3">
      <c r="B3" s="279" t="s">
        <v>243</v>
      </c>
    </row>
    <row r="4" spans="1:6" s="156" customFormat="1" ht="35.450000000000003" customHeight="1" x14ac:dyDescent="0.25">
      <c r="A4" s="297"/>
      <c r="B4" s="298" t="s">
        <v>110</v>
      </c>
      <c r="C4" s="349" t="s">
        <v>536</v>
      </c>
      <c r="D4" s="350" t="s">
        <v>532</v>
      </c>
    </row>
    <row r="5" spans="1:6" ht="24.75" customHeight="1" x14ac:dyDescent="0.25">
      <c r="A5" s="157">
        <v>1</v>
      </c>
      <c r="B5" s="158" t="s">
        <v>345</v>
      </c>
      <c r="C5" s="183">
        <v>2467</v>
      </c>
      <c r="D5" s="183">
        <v>1364</v>
      </c>
      <c r="F5" s="179"/>
    </row>
    <row r="6" spans="1:6" ht="53.25" customHeight="1" x14ac:dyDescent="0.25">
      <c r="A6" s="157">
        <v>2</v>
      </c>
      <c r="B6" s="158" t="s">
        <v>346</v>
      </c>
      <c r="C6" s="183">
        <v>1340</v>
      </c>
      <c r="D6" s="183">
        <v>447</v>
      </c>
      <c r="F6" s="179"/>
    </row>
    <row r="7" spans="1:6" ht="40.5" customHeight="1" x14ac:dyDescent="0.25">
      <c r="A7" s="157">
        <v>3</v>
      </c>
      <c r="B7" s="158" t="s">
        <v>344</v>
      </c>
      <c r="C7" s="183">
        <v>972</v>
      </c>
      <c r="D7" s="183">
        <v>258</v>
      </c>
      <c r="F7" s="179"/>
    </row>
    <row r="8" spans="1:6" s="161" customFormat="1" x14ac:dyDescent="0.25">
      <c r="A8" s="157">
        <v>4</v>
      </c>
      <c r="B8" s="158" t="s">
        <v>347</v>
      </c>
      <c r="C8" s="183">
        <v>935</v>
      </c>
      <c r="D8" s="183">
        <v>294</v>
      </c>
      <c r="F8" s="179"/>
    </row>
    <row r="9" spans="1:6" s="161" customFormat="1" ht="31.5" x14ac:dyDescent="0.25">
      <c r="A9" s="157">
        <v>5</v>
      </c>
      <c r="B9" s="158" t="s">
        <v>349</v>
      </c>
      <c r="C9" s="183">
        <v>443</v>
      </c>
      <c r="D9" s="183">
        <v>139</v>
      </c>
      <c r="F9" s="179"/>
    </row>
    <row r="10" spans="1:6" s="161" customFormat="1" ht="31.5" x14ac:dyDescent="0.25">
      <c r="A10" s="157">
        <v>6</v>
      </c>
      <c r="B10" s="158" t="s">
        <v>350</v>
      </c>
      <c r="C10" s="183">
        <v>433</v>
      </c>
      <c r="D10" s="183">
        <v>89</v>
      </c>
      <c r="F10" s="179"/>
    </row>
    <row r="11" spans="1:6" s="161" customFormat="1" ht="47.25" x14ac:dyDescent="0.25">
      <c r="A11" s="157">
        <v>7</v>
      </c>
      <c r="B11" s="158" t="s">
        <v>352</v>
      </c>
      <c r="C11" s="183">
        <v>340</v>
      </c>
      <c r="D11" s="183">
        <v>173</v>
      </c>
      <c r="F11" s="179"/>
    </row>
    <row r="12" spans="1:6" s="161" customFormat="1" x14ac:dyDescent="0.25">
      <c r="A12" s="157">
        <v>8</v>
      </c>
      <c r="B12" s="158" t="s">
        <v>351</v>
      </c>
      <c r="C12" s="183">
        <v>332</v>
      </c>
      <c r="D12" s="183">
        <v>130</v>
      </c>
      <c r="F12" s="179"/>
    </row>
    <row r="13" spans="1:6" s="161" customFormat="1" x14ac:dyDescent="0.25">
      <c r="A13" s="157">
        <v>9</v>
      </c>
      <c r="B13" s="158" t="s">
        <v>356</v>
      </c>
      <c r="C13" s="183">
        <v>322</v>
      </c>
      <c r="D13" s="183">
        <v>138</v>
      </c>
      <c r="F13" s="179"/>
    </row>
    <row r="14" spans="1:6" s="161" customFormat="1" ht="31.5" x14ac:dyDescent="0.25">
      <c r="A14" s="157">
        <v>10</v>
      </c>
      <c r="B14" s="158" t="s">
        <v>395</v>
      </c>
      <c r="C14" s="183">
        <v>211</v>
      </c>
      <c r="D14" s="183">
        <v>178</v>
      </c>
      <c r="F14" s="179"/>
    </row>
    <row r="15" spans="1:6" s="161" customFormat="1" ht="31.5" customHeight="1" x14ac:dyDescent="0.25">
      <c r="A15" s="157">
        <v>11</v>
      </c>
      <c r="B15" s="158" t="s">
        <v>360</v>
      </c>
      <c r="C15" s="183">
        <v>208</v>
      </c>
      <c r="D15" s="183">
        <v>84</v>
      </c>
      <c r="F15" s="179"/>
    </row>
    <row r="16" spans="1:6" s="161" customFormat="1" ht="17.25" customHeight="1" x14ac:dyDescent="0.25">
      <c r="A16" s="157">
        <v>12</v>
      </c>
      <c r="B16" s="158" t="s">
        <v>348</v>
      </c>
      <c r="C16" s="183">
        <v>203</v>
      </c>
      <c r="D16" s="183">
        <v>105</v>
      </c>
      <c r="F16" s="179"/>
    </row>
    <row r="17" spans="1:6" s="161" customFormat="1" ht="19.5" customHeight="1" x14ac:dyDescent="0.25">
      <c r="A17" s="157">
        <v>13</v>
      </c>
      <c r="B17" s="158" t="s">
        <v>364</v>
      </c>
      <c r="C17" s="183">
        <v>203</v>
      </c>
      <c r="D17" s="183">
        <v>72</v>
      </c>
      <c r="F17" s="179"/>
    </row>
    <row r="18" spans="1:6" s="161" customFormat="1" ht="22.5" customHeight="1" x14ac:dyDescent="0.25">
      <c r="A18" s="157">
        <v>14</v>
      </c>
      <c r="B18" s="158" t="s">
        <v>380</v>
      </c>
      <c r="C18" s="183">
        <v>172</v>
      </c>
      <c r="D18" s="183">
        <v>21</v>
      </c>
      <c r="F18" s="179"/>
    </row>
    <row r="19" spans="1:6" s="161" customFormat="1" ht="20.25" customHeight="1" x14ac:dyDescent="0.25">
      <c r="A19" s="157">
        <v>15</v>
      </c>
      <c r="B19" s="158" t="s">
        <v>367</v>
      </c>
      <c r="C19" s="183">
        <v>168</v>
      </c>
      <c r="D19" s="183">
        <v>52</v>
      </c>
      <c r="F19" s="179"/>
    </row>
    <row r="20" spans="1:6" s="161" customFormat="1" ht="47.25" x14ac:dyDescent="0.25">
      <c r="A20" s="157">
        <v>16</v>
      </c>
      <c r="B20" s="158" t="s">
        <v>365</v>
      </c>
      <c r="C20" s="183">
        <v>160</v>
      </c>
      <c r="D20" s="183">
        <v>86</v>
      </c>
      <c r="F20" s="179"/>
    </row>
    <row r="21" spans="1:6" s="161" customFormat="1" x14ac:dyDescent="0.25">
      <c r="A21" s="157">
        <v>17</v>
      </c>
      <c r="B21" s="158" t="s">
        <v>391</v>
      </c>
      <c r="C21" s="183">
        <v>135</v>
      </c>
      <c r="D21" s="183">
        <v>67</v>
      </c>
      <c r="F21" s="179"/>
    </row>
    <row r="22" spans="1:6" s="161" customFormat="1" ht="47.25" x14ac:dyDescent="0.25">
      <c r="A22" s="157">
        <v>18</v>
      </c>
      <c r="B22" s="158" t="s">
        <v>399</v>
      </c>
      <c r="C22" s="183">
        <v>126</v>
      </c>
      <c r="D22" s="183">
        <v>55</v>
      </c>
      <c r="F22" s="179"/>
    </row>
    <row r="23" spans="1:6" s="161" customFormat="1" ht="31.5" customHeight="1" x14ac:dyDescent="0.25">
      <c r="A23" s="157">
        <v>19</v>
      </c>
      <c r="B23" s="158" t="s">
        <v>379</v>
      </c>
      <c r="C23" s="183">
        <v>119</v>
      </c>
      <c r="D23" s="183">
        <v>37</v>
      </c>
      <c r="F23" s="179"/>
    </row>
    <row r="24" spans="1:6" s="161" customFormat="1" ht="21.75" customHeight="1" x14ac:dyDescent="0.25">
      <c r="A24" s="157">
        <v>20</v>
      </c>
      <c r="B24" s="158" t="s">
        <v>377</v>
      </c>
      <c r="C24" s="183">
        <v>116</v>
      </c>
      <c r="D24" s="183">
        <v>29</v>
      </c>
      <c r="F24" s="179"/>
    </row>
    <row r="25" spans="1:6" s="161" customFormat="1" ht="21.75" customHeight="1" x14ac:dyDescent="0.25">
      <c r="A25" s="157">
        <v>21</v>
      </c>
      <c r="B25" s="158" t="s">
        <v>355</v>
      </c>
      <c r="C25" s="183">
        <v>114</v>
      </c>
      <c r="D25" s="183">
        <v>34</v>
      </c>
      <c r="F25" s="179"/>
    </row>
    <row r="26" spans="1:6" s="161" customFormat="1" ht="30" customHeight="1" x14ac:dyDescent="0.25">
      <c r="A26" s="157">
        <v>22</v>
      </c>
      <c r="B26" s="158" t="s">
        <v>359</v>
      </c>
      <c r="C26" s="183">
        <v>110</v>
      </c>
      <c r="D26" s="183">
        <v>42</v>
      </c>
      <c r="F26" s="179"/>
    </row>
    <row r="27" spans="1:6" s="161" customFormat="1" x14ac:dyDescent="0.25">
      <c r="A27" s="157">
        <v>23</v>
      </c>
      <c r="B27" s="158" t="s">
        <v>375</v>
      </c>
      <c r="C27" s="183">
        <v>108</v>
      </c>
      <c r="D27" s="183">
        <v>62</v>
      </c>
      <c r="F27" s="179"/>
    </row>
    <row r="28" spans="1:6" s="161" customFormat="1" x14ac:dyDescent="0.25">
      <c r="A28" s="157">
        <v>24</v>
      </c>
      <c r="B28" s="158" t="s">
        <v>385</v>
      </c>
      <c r="C28" s="183">
        <v>102</v>
      </c>
      <c r="D28" s="183">
        <v>26</v>
      </c>
      <c r="F28" s="179"/>
    </row>
    <row r="29" spans="1:6" s="161" customFormat="1" x14ac:dyDescent="0.25">
      <c r="A29" s="157">
        <v>25</v>
      </c>
      <c r="B29" s="158" t="s">
        <v>369</v>
      </c>
      <c r="C29" s="183">
        <v>100</v>
      </c>
      <c r="D29" s="183">
        <v>31</v>
      </c>
      <c r="F29" s="179"/>
    </row>
    <row r="30" spans="1:6" s="161" customFormat="1" x14ac:dyDescent="0.25">
      <c r="A30" s="157">
        <v>26</v>
      </c>
      <c r="B30" s="158" t="s">
        <v>376</v>
      </c>
      <c r="C30" s="183">
        <v>99</v>
      </c>
      <c r="D30" s="183">
        <v>37</v>
      </c>
      <c r="F30" s="179"/>
    </row>
    <row r="31" spans="1:6" s="161" customFormat="1" x14ac:dyDescent="0.25">
      <c r="A31" s="157">
        <v>27</v>
      </c>
      <c r="B31" s="158" t="s">
        <v>371</v>
      </c>
      <c r="C31" s="183">
        <v>99</v>
      </c>
      <c r="D31" s="183">
        <v>38</v>
      </c>
      <c r="F31" s="179"/>
    </row>
    <row r="32" spans="1:6" s="161" customFormat="1" ht="31.5" customHeight="1" x14ac:dyDescent="0.25">
      <c r="A32" s="157">
        <v>28</v>
      </c>
      <c r="B32" s="158" t="s">
        <v>386</v>
      </c>
      <c r="C32" s="183">
        <v>88</v>
      </c>
      <c r="D32" s="183">
        <v>36</v>
      </c>
      <c r="F32" s="179"/>
    </row>
    <row r="33" spans="1:6" s="161" customFormat="1" ht="18.75" customHeight="1" x14ac:dyDescent="0.25">
      <c r="A33" s="157">
        <v>29</v>
      </c>
      <c r="B33" s="158" t="s">
        <v>363</v>
      </c>
      <c r="C33" s="183">
        <v>87</v>
      </c>
      <c r="D33" s="183">
        <v>22</v>
      </c>
      <c r="F33" s="179"/>
    </row>
    <row r="34" spans="1:6" s="161" customFormat="1" ht="31.5" x14ac:dyDescent="0.25">
      <c r="A34" s="157">
        <v>30</v>
      </c>
      <c r="B34" s="158" t="s">
        <v>400</v>
      </c>
      <c r="C34" s="183">
        <v>81</v>
      </c>
      <c r="D34" s="183">
        <v>14</v>
      </c>
      <c r="F34" s="179"/>
    </row>
    <row r="35" spans="1:6" s="161" customFormat="1" ht="31.5" x14ac:dyDescent="0.25">
      <c r="A35" s="157">
        <v>31</v>
      </c>
      <c r="B35" s="162" t="s">
        <v>370</v>
      </c>
      <c r="C35" s="183">
        <v>81</v>
      </c>
      <c r="D35" s="183">
        <v>20</v>
      </c>
      <c r="F35" s="179"/>
    </row>
    <row r="36" spans="1:6" s="161" customFormat="1" ht="31.5" x14ac:dyDescent="0.25">
      <c r="A36" s="157">
        <v>32</v>
      </c>
      <c r="B36" s="158" t="s">
        <v>390</v>
      </c>
      <c r="C36" s="183">
        <v>80</v>
      </c>
      <c r="D36" s="183">
        <v>34</v>
      </c>
      <c r="F36" s="179"/>
    </row>
    <row r="37" spans="1:6" s="161" customFormat="1" ht="31.5" x14ac:dyDescent="0.25">
      <c r="A37" s="157">
        <v>33</v>
      </c>
      <c r="B37" s="158" t="s">
        <v>388</v>
      </c>
      <c r="C37" s="183">
        <v>78</v>
      </c>
      <c r="D37" s="183">
        <v>30</v>
      </c>
      <c r="F37" s="179"/>
    </row>
    <row r="38" spans="1:6" s="161" customFormat="1" ht="31.5" x14ac:dyDescent="0.25">
      <c r="A38" s="157">
        <v>34</v>
      </c>
      <c r="B38" s="158" t="s">
        <v>368</v>
      </c>
      <c r="C38" s="183">
        <v>76</v>
      </c>
      <c r="D38" s="183">
        <v>19</v>
      </c>
      <c r="F38" s="179"/>
    </row>
    <row r="39" spans="1:6" s="161" customFormat="1" ht="47.25" x14ac:dyDescent="0.25">
      <c r="A39" s="157">
        <v>35</v>
      </c>
      <c r="B39" s="158" t="s">
        <v>392</v>
      </c>
      <c r="C39" s="183">
        <v>76</v>
      </c>
      <c r="D39" s="183">
        <v>22</v>
      </c>
      <c r="F39" s="179"/>
    </row>
    <row r="40" spans="1:6" s="161" customFormat="1" ht="31.5" x14ac:dyDescent="0.25">
      <c r="A40" s="157">
        <v>36</v>
      </c>
      <c r="B40" s="158" t="s">
        <v>482</v>
      </c>
      <c r="C40" s="183">
        <v>75</v>
      </c>
      <c r="D40" s="183">
        <v>37</v>
      </c>
      <c r="F40" s="179"/>
    </row>
    <row r="41" spans="1:6" ht="31.5" x14ac:dyDescent="0.25">
      <c r="A41" s="157">
        <v>37</v>
      </c>
      <c r="B41" s="163" t="s">
        <v>381</v>
      </c>
      <c r="C41" s="164">
        <v>73</v>
      </c>
      <c r="D41" s="164">
        <v>26</v>
      </c>
      <c r="F41" s="179"/>
    </row>
    <row r="42" spans="1:6" ht="31.5" x14ac:dyDescent="0.25">
      <c r="A42" s="157">
        <v>38</v>
      </c>
      <c r="B42" s="165" t="s">
        <v>374</v>
      </c>
      <c r="C42" s="164">
        <v>69</v>
      </c>
      <c r="D42" s="164">
        <v>25</v>
      </c>
      <c r="F42" s="179"/>
    </row>
    <row r="43" spans="1:6" ht="30" customHeight="1" x14ac:dyDescent="0.25">
      <c r="A43" s="157">
        <v>39</v>
      </c>
      <c r="B43" s="158" t="s">
        <v>404</v>
      </c>
      <c r="C43" s="164">
        <v>69</v>
      </c>
      <c r="D43" s="164">
        <v>19</v>
      </c>
      <c r="F43" s="179"/>
    </row>
    <row r="44" spans="1:6" ht="24.75" customHeight="1" x14ac:dyDescent="0.25">
      <c r="A44" s="157">
        <v>40</v>
      </c>
      <c r="B44" s="158" t="s">
        <v>358</v>
      </c>
      <c r="C44" s="164">
        <v>67</v>
      </c>
      <c r="D44" s="164">
        <v>26</v>
      </c>
      <c r="F44" s="179"/>
    </row>
    <row r="45" spans="1:6" ht="48.75" customHeight="1" x14ac:dyDescent="0.25">
      <c r="A45" s="157">
        <v>41</v>
      </c>
      <c r="B45" s="158" t="s">
        <v>383</v>
      </c>
      <c r="C45" s="164">
        <v>67</v>
      </c>
      <c r="D45" s="164">
        <v>10</v>
      </c>
      <c r="F45" s="179"/>
    </row>
    <row r="46" spans="1:6" ht="17.25" customHeight="1" x14ac:dyDescent="0.25">
      <c r="A46" s="157">
        <v>42</v>
      </c>
      <c r="B46" s="158" t="s">
        <v>353</v>
      </c>
      <c r="C46" s="164">
        <v>64</v>
      </c>
      <c r="D46" s="164">
        <v>22</v>
      </c>
      <c r="F46" s="179"/>
    </row>
    <row r="47" spans="1:6" ht="19.5" customHeight="1" x14ac:dyDescent="0.25">
      <c r="A47" s="157">
        <v>43</v>
      </c>
      <c r="B47" s="166" t="s">
        <v>362</v>
      </c>
      <c r="C47" s="164">
        <v>64</v>
      </c>
      <c r="D47" s="164">
        <v>5</v>
      </c>
      <c r="F47" s="179"/>
    </row>
    <row r="48" spans="1:6" x14ac:dyDescent="0.25">
      <c r="A48" s="157">
        <v>44</v>
      </c>
      <c r="B48" s="166" t="s">
        <v>476</v>
      </c>
      <c r="C48" s="164">
        <v>61</v>
      </c>
      <c r="D48" s="164">
        <v>27</v>
      </c>
      <c r="F48" s="179"/>
    </row>
    <row r="49" spans="1:6" ht="31.5" x14ac:dyDescent="0.25">
      <c r="A49" s="157">
        <v>45</v>
      </c>
      <c r="B49" s="166" t="s">
        <v>398</v>
      </c>
      <c r="C49" s="164">
        <v>60</v>
      </c>
      <c r="D49" s="164">
        <v>22</v>
      </c>
      <c r="F49" s="179"/>
    </row>
    <row r="50" spans="1:6" x14ac:dyDescent="0.25">
      <c r="A50" s="157">
        <v>46</v>
      </c>
      <c r="B50" s="166" t="s">
        <v>361</v>
      </c>
      <c r="C50" s="164">
        <v>60</v>
      </c>
      <c r="D50" s="164">
        <v>24</v>
      </c>
      <c r="F50" s="179"/>
    </row>
    <row r="51" spans="1:6" ht="31.5" x14ac:dyDescent="0.25">
      <c r="A51" s="157">
        <v>47</v>
      </c>
      <c r="B51" s="166" t="s">
        <v>405</v>
      </c>
      <c r="C51" s="164">
        <v>59</v>
      </c>
      <c r="D51" s="164">
        <v>13</v>
      </c>
      <c r="F51" s="179"/>
    </row>
    <row r="52" spans="1:6" ht="31.5" x14ac:dyDescent="0.25">
      <c r="A52" s="157">
        <v>48</v>
      </c>
      <c r="B52" s="166" t="s">
        <v>393</v>
      </c>
      <c r="C52" s="164">
        <v>58</v>
      </c>
      <c r="D52" s="164">
        <v>20</v>
      </c>
      <c r="F52" s="179"/>
    </row>
    <row r="53" spans="1:6" ht="15.75" customHeight="1" x14ac:dyDescent="0.25">
      <c r="A53" s="157">
        <v>49</v>
      </c>
      <c r="B53" s="166" t="s">
        <v>402</v>
      </c>
      <c r="C53" s="164">
        <v>57</v>
      </c>
      <c r="D53" s="164">
        <v>24</v>
      </c>
      <c r="F53" s="179"/>
    </row>
    <row r="54" spans="1:6" x14ac:dyDescent="0.25">
      <c r="A54" s="157">
        <v>50</v>
      </c>
      <c r="B54" s="165" t="s">
        <v>382</v>
      </c>
      <c r="C54" s="164">
        <v>56</v>
      </c>
      <c r="D54" s="164">
        <v>31</v>
      </c>
      <c r="F54" s="179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8" sqref="B8"/>
    </sheetView>
  </sheetViews>
  <sheetFormatPr defaultColWidth="9.140625" defaultRowHeight="15.75" x14ac:dyDescent="0.25"/>
  <cols>
    <col min="1" max="1" width="3.140625" style="154" customWidth="1"/>
    <col min="2" max="2" width="44.28515625" style="167" customWidth="1"/>
    <col min="3" max="3" width="25.42578125" style="155" customWidth="1"/>
    <col min="4" max="4" width="26.42578125" style="155" customWidth="1"/>
    <col min="5" max="6" width="9.140625" style="155"/>
    <col min="7" max="7" width="56.5703125" style="155" customWidth="1"/>
    <col min="8" max="16384" width="9.140625" style="155"/>
  </cols>
  <sheetData>
    <row r="1" spans="1:6" ht="63.6" customHeight="1" x14ac:dyDescent="0.25">
      <c r="A1" s="397" t="s">
        <v>394</v>
      </c>
      <c r="B1" s="397"/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21.75" customHeight="1" x14ac:dyDescent="0.3">
      <c r="B3" s="279" t="s">
        <v>243</v>
      </c>
    </row>
    <row r="4" spans="1:6" s="156" customFormat="1" ht="35.450000000000003" customHeight="1" x14ac:dyDescent="0.25">
      <c r="A4" s="297"/>
      <c r="B4" s="298" t="s">
        <v>110</v>
      </c>
      <c r="C4" s="349" t="s">
        <v>536</v>
      </c>
      <c r="D4" s="350" t="s">
        <v>532</v>
      </c>
    </row>
    <row r="5" spans="1:6" ht="31.5" x14ac:dyDescent="0.25">
      <c r="A5" s="157">
        <v>1</v>
      </c>
      <c r="B5" s="158" t="s">
        <v>344</v>
      </c>
      <c r="C5" s="183">
        <v>2330</v>
      </c>
      <c r="D5" s="183">
        <v>347</v>
      </c>
      <c r="F5" s="179"/>
    </row>
    <row r="6" spans="1:6" x14ac:dyDescent="0.25">
      <c r="A6" s="157">
        <v>2</v>
      </c>
      <c r="B6" s="158" t="s">
        <v>345</v>
      </c>
      <c r="C6" s="183">
        <v>1358</v>
      </c>
      <c r="D6" s="183">
        <v>937</v>
      </c>
      <c r="F6" s="179"/>
    </row>
    <row r="7" spans="1:6" ht="22.5" customHeight="1" x14ac:dyDescent="0.25">
      <c r="A7" s="157">
        <v>3</v>
      </c>
      <c r="B7" s="158" t="s">
        <v>348</v>
      </c>
      <c r="C7" s="183">
        <v>546</v>
      </c>
      <c r="D7" s="183">
        <v>230</v>
      </c>
      <c r="F7" s="179"/>
    </row>
    <row r="8" spans="1:6" s="161" customFormat="1" ht="49.5" customHeight="1" x14ac:dyDescent="0.25">
      <c r="A8" s="157">
        <v>4</v>
      </c>
      <c r="B8" s="158" t="s">
        <v>346</v>
      </c>
      <c r="C8" s="183">
        <v>296</v>
      </c>
      <c r="D8" s="183">
        <v>85</v>
      </c>
      <c r="F8" s="179"/>
    </row>
    <row r="9" spans="1:6" s="161" customFormat="1" ht="29.25" customHeight="1" x14ac:dyDescent="0.25">
      <c r="A9" s="157">
        <v>5</v>
      </c>
      <c r="B9" s="158" t="s">
        <v>395</v>
      </c>
      <c r="C9" s="183">
        <v>229</v>
      </c>
      <c r="D9" s="183">
        <v>163</v>
      </c>
      <c r="F9" s="179"/>
    </row>
    <row r="10" spans="1:6" s="161" customFormat="1" ht="25.5" customHeight="1" x14ac:dyDescent="0.25">
      <c r="A10" s="157">
        <v>6</v>
      </c>
      <c r="B10" s="158" t="s">
        <v>353</v>
      </c>
      <c r="C10" s="183">
        <v>220</v>
      </c>
      <c r="D10" s="183">
        <v>42</v>
      </c>
      <c r="F10" s="179"/>
    </row>
    <row r="11" spans="1:6" s="161" customFormat="1" ht="31.5" x14ac:dyDescent="0.25">
      <c r="A11" s="157">
        <v>7</v>
      </c>
      <c r="B11" s="158" t="s">
        <v>357</v>
      </c>
      <c r="C11" s="183">
        <v>182</v>
      </c>
      <c r="D11" s="183">
        <v>71</v>
      </c>
      <c r="F11" s="179"/>
    </row>
    <row r="12" spans="1:6" s="161" customFormat="1" x14ac:dyDescent="0.25">
      <c r="A12" s="157">
        <v>8</v>
      </c>
      <c r="B12" s="158" t="s">
        <v>377</v>
      </c>
      <c r="C12" s="183">
        <v>168</v>
      </c>
      <c r="D12" s="183">
        <v>43</v>
      </c>
      <c r="F12" s="179"/>
    </row>
    <row r="13" spans="1:6" s="161" customFormat="1" x14ac:dyDescent="0.25">
      <c r="A13" s="157">
        <v>9</v>
      </c>
      <c r="B13" s="158" t="s">
        <v>385</v>
      </c>
      <c r="C13" s="183">
        <v>159</v>
      </c>
      <c r="D13" s="183">
        <v>36</v>
      </c>
      <c r="F13" s="179"/>
    </row>
    <row r="14" spans="1:6" s="161" customFormat="1" x14ac:dyDescent="0.25">
      <c r="A14" s="157">
        <v>10</v>
      </c>
      <c r="B14" s="158" t="s">
        <v>366</v>
      </c>
      <c r="C14" s="183">
        <v>157</v>
      </c>
      <c r="D14" s="183">
        <v>41</v>
      </c>
      <c r="F14" s="179"/>
    </row>
    <row r="15" spans="1:6" s="161" customFormat="1" x14ac:dyDescent="0.25">
      <c r="A15" s="157">
        <v>11</v>
      </c>
      <c r="B15" s="158" t="s">
        <v>347</v>
      </c>
      <c r="C15" s="183">
        <v>148</v>
      </c>
      <c r="D15" s="183">
        <v>70</v>
      </c>
      <c r="F15" s="179"/>
    </row>
    <row r="16" spans="1:6" s="161" customFormat="1" ht="47.25" x14ac:dyDescent="0.25">
      <c r="A16" s="157">
        <v>12</v>
      </c>
      <c r="B16" s="158" t="s">
        <v>352</v>
      </c>
      <c r="C16" s="183">
        <v>146</v>
      </c>
      <c r="D16" s="183">
        <v>106</v>
      </c>
      <c r="F16" s="179"/>
    </row>
    <row r="17" spans="1:6" s="161" customFormat="1" x14ac:dyDescent="0.25">
      <c r="A17" s="157">
        <v>13</v>
      </c>
      <c r="B17" s="158" t="s">
        <v>358</v>
      </c>
      <c r="C17" s="183">
        <v>144</v>
      </c>
      <c r="D17" s="183">
        <v>38</v>
      </c>
      <c r="F17" s="179"/>
    </row>
    <row r="18" spans="1:6" s="161" customFormat="1" ht="29.25" customHeight="1" x14ac:dyDescent="0.25">
      <c r="A18" s="157">
        <v>14</v>
      </c>
      <c r="B18" s="158" t="s">
        <v>374</v>
      </c>
      <c r="C18" s="183">
        <v>141</v>
      </c>
      <c r="D18" s="183">
        <v>41</v>
      </c>
      <c r="F18" s="179"/>
    </row>
    <row r="19" spans="1:6" s="161" customFormat="1" x14ac:dyDescent="0.25">
      <c r="A19" s="157">
        <v>15</v>
      </c>
      <c r="B19" s="158" t="s">
        <v>354</v>
      </c>
      <c r="C19" s="183">
        <v>139</v>
      </c>
      <c r="D19" s="183">
        <v>32</v>
      </c>
      <c r="F19" s="179"/>
    </row>
    <row r="20" spans="1:6" s="161" customFormat="1" ht="29.25" customHeight="1" x14ac:dyDescent="0.25">
      <c r="A20" s="157">
        <v>16</v>
      </c>
      <c r="B20" s="158" t="s">
        <v>360</v>
      </c>
      <c r="C20" s="183">
        <v>137</v>
      </c>
      <c r="D20" s="183">
        <v>28</v>
      </c>
      <c r="F20" s="179"/>
    </row>
    <row r="21" spans="1:6" s="161" customFormat="1" ht="25.5" customHeight="1" x14ac:dyDescent="0.25">
      <c r="A21" s="157">
        <v>17</v>
      </c>
      <c r="B21" s="158" t="s">
        <v>355</v>
      </c>
      <c r="C21" s="183">
        <v>124</v>
      </c>
      <c r="D21" s="183">
        <v>42</v>
      </c>
      <c r="F21" s="179"/>
    </row>
    <row r="22" spans="1:6" s="161" customFormat="1" ht="33" customHeight="1" x14ac:dyDescent="0.25">
      <c r="A22" s="157">
        <v>18</v>
      </c>
      <c r="B22" s="158" t="s">
        <v>359</v>
      </c>
      <c r="C22" s="183">
        <v>123</v>
      </c>
      <c r="D22" s="183">
        <v>44</v>
      </c>
      <c r="F22" s="179"/>
    </row>
    <row r="23" spans="1:6" s="161" customFormat="1" ht="31.5" x14ac:dyDescent="0.25">
      <c r="A23" s="157">
        <v>19</v>
      </c>
      <c r="B23" s="158" t="s">
        <v>386</v>
      </c>
      <c r="C23" s="183">
        <v>122</v>
      </c>
      <c r="D23" s="183">
        <v>33</v>
      </c>
      <c r="F23" s="179"/>
    </row>
    <row r="24" spans="1:6" s="161" customFormat="1" x14ac:dyDescent="0.25">
      <c r="A24" s="157">
        <v>20</v>
      </c>
      <c r="B24" s="158" t="s">
        <v>384</v>
      </c>
      <c r="C24" s="183">
        <v>122</v>
      </c>
      <c r="D24" s="183">
        <v>53</v>
      </c>
      <c r="F24" s="179"/>
    </row>
    <row r="25" spans="1:6" s="161" customFormat="1" x14ac:dyDescent="0.25">
      <c r="A25" s="157">
        <v>21</v>
      </c>
      <c r="B25" s="158" t="s">
        <v>363</v>
      </c>
      <c r="C25" s="183">
        <v>121</v>
      </c>
      <c r="D25" s="183">
        <v>33</v>
      </c>
      <c r="F25" s="179"/>
    </row>
    <row r="26" spans="1:6" s="161" customFormat="1" x14ac:dyDescent="0.25">
      <c r="A26" s="157">
        <v>22</v>
      </c>
      <c r="B26" s="158" t="s">
        <v>372</v>
      </c>
      <c r="C26" s="183">
        <v>111</v>
      </c>
      <c r="D26" s="183">
        <v>19</v>
      </c>
      <c r="F26" s="179"/>
    </row>
    <row r="27" spans="1:6" s="161" customFormat="1" ht="31.5" x14ac:dyDescent="0.25">
      <c r="A27" s="157">
        <v>23</v>
      </c>
      <c r="B27" s="158" t="s">
        <v>398</v>
      </c>
      <c r="C27" s="183">
        <v>110</v>
      </c>
      <c r="D27" s="183">
        <v>30</v>
      </c>
      <c r="F27" s="179"/>
    </row>
    <row r="28" spans="1:6" s="161" customFormat="1" ht="23.25" customHeight="1" x14ac:dyDescent="0.25">
      <c r="A28" s="157">
        <v>24</v>
      </c>
      <c r="B28" s="158" t="s">
        <v>376</v>
      </c>
      <c r="C28" s="183">
        <v>105</v>
      </c>
      <c r="D28" s="183">
        <v>39</v>
      </c>
      <c r="F28" s="179"/>
    </row>
    <row r="29" spans="1:6" s="161" customFormat="1" ht="20.25" customHeight="1" x14ac:dyDescent="0.25">
      <c r="A29" s="157">
        <v>25</v>
      </c>
      <c r="B29" s="158" t="s">
        <v>403</v>
      </c>
      <c r="C29" s="183">
        <v>90</v>
      </c>
      <c r="D29" s="183">
        <v>28</v>
      </c>
      <c r="F29" s="179"/>
    </row>
    <row r="30" spans="1:6" s="161" customFormat="1" ht="22.5" customHeight="1" x14ac:dyDescent="0.25">
      <c r="A30" s="157">
        <v>26</v>
      </c>
      <c r="B30" s="158" t="s">
        <v>375</v>
      </c>
      <c r="C30" s="183">
        <v>87</v>
      </c>
      <c r="D30" s="183">
        <v>30</v>
      </c>
      <c r="F30" s="179"/>
    </row>
    <row r="31" spans="1:6" s="161" customFormat="1" ht="19.5" customHeight="1" x14ac:dyDescent="0.25">
      <c r="A31" s="157">
        <v>27</v>
      </c>
      <c r="B31" s="158" t="s">
        <v>371</v>
      </c>
      <c r="C31" s="183">
        <v>83</v>
      </c>
      <c r="D31" s="183">
        <v>27</v>
      </c>
      <c r="F31" s="179"/>
    </row>
    <row r="32" spans="1:6" s="161" customFormat="1" ht="23.25" customHeight="1" x14ac:dyDescent="0.25">
      <c r="A32" s="157">
        <v>28</v>
      </c>
      <c r="B32" s="158" t="s">
        <v>351</v>
      </c>
      <c r="C32" s="183">
        <v>80</v>
      </c>
      <c r="D32" s="183">
        <v>32</v>
      </c>
      <c r="F32" s="179"/>
    </row>
    <row r="33" spans="1:6" s="161" customFormat="1" ht="21" customHeight="1" x14ac:dyDescent="0.25">
      <c r="A33" s="157">
        <v>29</v>
      </c>
      <c r="B33" s="158" t="s">
        <v>364</v>
      </c>
      <c r="C33" s="183">
        <v>79</v>
      </c>
      <c r="D33" s="183">
        <v>17</v>
      </c>
      <c r="F33" s="179"/>
    </row>
    <row r="34" spans="1:6" s="161" customFormat="1" ht="31.5" x14ac:dyDescent="0.25">
      <c r="A34" s="157">
        <v>30</v>
      </c>
      <c r="B34" s="158" t="s">
        <v>381</v>
      </c>
      <c r="C34" s="183">
        <v>77</v>
      </c>
      <c r="D34" s="183">
        <v>18</v>
      </c>
      <c r="F34" s="179"/>
    </row>
    <row r="35" spans="1:6" s="161" customFormat="1" ht="31.5" x14ac:dyDescent="0.25">
      <c r="A35" s="157">
        <v>31</v>
      </c>
      <c r="B35" s="162" t="s">
        <v>349</v>
      </c>
      <c r="C35" s="183">
        <v>74</v>
      </c>
      <c r="D35" s="183">
        <v>27</v>
      </c>
      <c r="F35" s="179"/>
    </row>
    <row r="36" spans="1:6" s="161" customFormat="1" x14ac:dyDescent="0.25">
      <c r="A36" s="157">
        <v>32</v>
      </c>
      <c r="B36" s="158" t="s">
        <v>401</v>
      </c>
      <c r="C36" s="183">
        <v>74</v>
      </c>
      <c r="D36" s="183">
        <v>28</v>
      </c>
      <c r="F36" s="179"/>
    </row>
    <row r="37" spans="1:6" s="161" customFormat="1" x14ac:dyDescent="0.25">
      <c r="A37" s="157">
        <v>33</v>
      </c>
      <c r="B37" s="158" t="s">
        <v>362</v>
      </c>
      <c r="C37" s="183">
        <v>72</v>
      </c>
      <c r="D37" s="183">
        <v>0</v>
      </c>
      <c r="F37" s="179"/>
    </row>
    <row r="38" spans="1:6" s="161" customFormat="1" x14ac:dyDescent="0.25">
      <c r="A38" s="157">
        <v>34</v>
      </c>
      <c r="B38" s="158" t="s">
        <v>382</v>
      </c>
      <c r="C38" s="183">
        <v>72</v>
      </c>
      <c r="D38" s="183">
        <v>30</v>
      </c>
      <c r="F38" s="179"/>
    </row>
    <row r="39" spans="1:6" s="161" customFormat="1" ht="47.25" x14ac:dyDescent="0.25">
      <c r="A39" s="157">
        <v>35</v>
      </c>
      <c r="B39" s="158" t="s">
        <v>383</v>
      </c>
      <c r="C39" s="183">
        <v>71</v>
      </c>
      <c r="D39" s="183">
        <v>12</v>
      </c>
      <c r="F39" s="179"/>
    </row>
    <row r="40" spans="1:6" s="161" customFormat="1" x14ac:dyDescent="0.25">
      <c r="A40" s="157">
        <v>36</v>
      </c>
      <c r="B40" s="158" t="s">
        <v>356</v>
      </c>
      <c r="C40" s="183">
        <v>65</v>
      </c>
      <c r="D40" s="183">
        <v>21</v>
      </c>
      <c r="F40" s="179"/>
    </row>
    <row r="41" spans="1:6" ht="31.5" x14ac:dyDescent="0.25">
      <c r="A41" s="157">
        <v>37</v>
      </c>
      <c r="B41" s="163" t="s">
        <v>387</v>
      </c>
      <c r="C41" s="164">
        <v>63</v>
      </c>
      <c r="D41" s="164">
        <v>20</v>
      </c>
      <c r="F41" s="179"/>
    </row>
    <row r="42" spans="1:6" ht="31.5" x14ac:dyDescent="0.25">
      <c r="A42" s="157">
        <v>38</v>
      </c>
      <c r="B42" s="165" t="s">
        <v>350</v>
      </c>
      <c r="C42" s="164">
        <v>60</v>
      </c>
      <c r="D42" s="164">
        <v>11</v>
      </c>
      <c r="F42" s="179"/>
    </row>
    <row r="43" spans="1:6" ht="31.5" x14ac:dyDescent="0.25">
      <c r="A43" s="157">
        <v>39</v>
      </c>
      <c r="B43" s="158" t="s">
        <v>373</v>
      </c>
      <c r="C43" s="164">
        <v>59</v>
      </c>
      <c r="D43" s="164">
        <v>3</v>
      </c>
      <c r="F43" s="179"/>
    </row>
    <row r="44" spans="1:6" x14ac:dyDescent="0.25">
      <c r="A44" s="157">
        <v>40</v>
      </c>
      <c r="B44" s="158" t="s">
        <v>408</v>
      </c>
      <c r="C44" s="164">
        <v>58</v>
      </c>
      <c r="D44" s="164">
        <v>10</v>
      </c>
      <c r="F44" s="179"/>
    </row>
    <row r="45" spans="1:6" ht="47.25" x14ac:dyDescent="0.25">
      <c r="A45" s="157">
        <v>41</v>
      </c>
      <c r="B45" s="158" t="s">
        <v>396</v>
      </c>
      <c r="C45" s="164">
        <v>56</v>
      </c>
      <c r="D45" s="164">
        <v>14</v>
      </c>
      <c r="F45" s="179"/>
    </row>
    <row r="46" spans="1:6" ht="31.5" x14ac:dyDescent="0.25">
      <c r="A46" s="157">
        <v>42</v>
      </c>
      <c r="B46" s="158" t="s">
        <v>463</v>
      </c>
      <c r="C46" s="164">
        <v>56</v>
      </c>
      <c r="D46" s="164">
        <v>15</v>
      </c>
      <c r="F46" s="179"/>
    </row>
    <row r="47" spans="1:6" ht="18.75" customHeight="1" x14ac:dyDescent="0.25">
      <c r="A47" s="157">
        <v>43</v>
      </c>
      <c r="B47" s="166" t="s">
        <v>409</v>
      </c>
      <c r="C47" s="164">
        <v>51</v>
      </c>
      <c r="D47" s="164">
        <v>17</v>
      </c>
      <c r="F47" s="179"/>
    </row>
    <row r="48" spans="1:6" x14ac:dyDescent="0.25">
      <c r="A48" s="157">
        <v>44</v>
      </c>
      <c r="B48" s="166" t="s">
        <v>397</v>
      </c>
      <c r="C48" s="164">
        <v>51</v>
      </c>
      <c r="D48" s="164">
        <v>16</v>
      </c>
      <c r="F48" s="179"/>
    </row>
    <row r="49" spans="1:6" ht="16.5" customHeight="1" x14ac:dyDescent="0.25">
      <c r="A49" s="157">
        <v>45</v>
      </c>
      <c r="B49" s="166" t="s">
        <v>482</v>
      </c>
      <c r="C49" s="164">
        <v>50</v>
      </c>
      <c r="D49" s="164">
        <v>22</v>
      </c>
      <c r="F49" s="179"/>
    </row>
    <row r="50" spans="1:6" ht="15" customHeight="1" x14ac:dyDescent="0.25">
      <c r="A50" s="157">
        <v>46</v>
      </c>
      <c r="B50" s="166" t="s">
        <v>407</v>
      </c>
      <c r="C50" s="164">
        <v>49</v>
      </c>
      <c r="D50" s="164">
        <v>11</v>
      </c>
      <c r="F50" s="179"/>
    </row>
    <row r="51" spans="1:6" ht="31.5" x14ac:dyDescent="0.25">
      <c r="A51" s="157">
        <v>47</v>
      </c>
      <c r="B51" s="166" t="s">
        <v>402</v>
      </c>
      <c r="C51" s="164">
        <v>48</v>
      </c>
      <c r="D51" s="164">
        <v>17</v>
      </c>
      <c r="F51" s="179"/>
    </row>
    <row r="52" spans="1:6" ht="33.75" customHeight="1" x14ac:dyDescent="0.25">
      <c r="A52" s="157">
        <v>48</v>
      </c>
      <c r="B52" s="166" t="s">
        <v>483</v>
      </c>
      <c r="C52" s="164">
        <v>45</v>
      </c>
      <c r="D52" s="164">
        <v>15</v>
      </c>
      <c r="F52" s="179"/>
    </row>
    <row r="53" spans="1:6" ht="15.75" customHeight="1" x14ac:dyDescent="0.25">
      <c r="A53" s="157">
        <v>49</v>
      </c>
      <c r="B53" s="166" t="s">
        <v>471</v>
      </c>
      <c r="C53" s="164">
        <v>45</v>
      </c>
      <c r="D53" s="164">
        <v>11</v>
      </c>
      <c r="F53" s="179"/>
    </row>
    <row r="54" spans="1:6" ht="35.25" customHeight="1" x14ac:dyDescent="0.25">
      <c r="A54" s="157">
        <v>50</v>
      </c>
      <c r="B54" s="165" t="s">
        <v>551</v>
      </c>
      <c r="C54" s="164">
        <v>40</v>
      </c>
      <c r="D54" s="164">
        <v>12</v>
      </c>
      <c r="F54" s="179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E7" sqref="E7:E15"/>
    </sheetView>
  </sheetViews>
  <sheetFormatPr defaultColWidth="8.85546875" defaultRowHeight="12.75" x14ac:dyDescent="0.2"/>
  <cols>
    <col min="1" max="1" width="51.5703125" style="100" customWidth="1"/>
    <col min="2" max="2" width="14.42578125" style="100" customWidth="1"/>
    <col min="3" max="3" width="13" style="100" customWidth="1"/>
    <col min="4" max="4" width="13.7109375" style="100" customWidth="1"/>
    <col min="5" max="5" width="15.140625" style="100" customWidth="1"/>
    <col min="6" max="6" width="15" style="100" customWidth="1"/>
    <col min="7" max="7" width="15.7109375" style="100" customWidth="1"/>
    <col min="8" max="256" width="8.85546875" style="100"/>
    <col min="257" max="257" width="51.5703125" style="100" customWidth="1"/>
    <col min="258" max="258" width="14.42578125" style="100" customWidth="1"/>
    <col min="259" max="259" width="15.5703125" style="100" customWidth="1"/>
    <col min="260" max="260" width="13.7109375" style="100" customWidth="1"/>
    <col min="261" max="261" width="15.140625" style="100" customWidth="1"/>
    <col min="262" max="262" width="15" style="100" customWidth="1"/>
    <col min="263" max="263" width="15.7109375" style="100" customWidth="1"/>
    <col min="264" max="512" width="8.85546875" style="100"/>
    <col min="513" max="513" width="51.5703125" style="100" customWidth="1"/>
    <col min="514" max="514" width="14.42578125" style="100" customWidth="1"/>
    <col min="515" max="515" width="15.5703125" style="100" customWidth="1"/>
    <col min="516" max="516" width="13.7109375" style="100" customWidth="1"/>
    <col min="517" max="517" width="15.140625" style="100" customWidth="1"/>
    <col min="518" max="518" width="15" style="100" customWidth="1"/>
    <col min="519" max="519" width="15.7109375" style="100" customWidth="1"/>
    <col min="520" max="768" width="8.85546875" style="100"/>
    <col min="769" max="769" width="51.5703125" style="100" customWidth="1"/>
    <col min="770" max="770" width="14.42578125" style="100" customWidth="1"/>
    <col min="771" max="771" width="15.5703125" style="100" customWidth="1"/>
    <col min="772" max="772" width="13.7109375" style="100" customWidth="1"/>
    <col min="773" max="773" width="15.140625" style="100" customWidth="1"/>
    <col min="774" max="774" width="15" style="100" customWidth="1"/>
    <col min="775" max="775" width="15.7109375" style="100" customWidth="1"/>
    <col min="776" max="1024" width="8.85546875" style="100"/>
    <col min="1025" max="1025" width="51.5703125" style="100" customWidth="1"/>
    <col min="1026" max="1026" width="14.42578125" style="100" customWidth="1"/>
    <col min="1027" max="1027" width="15.5703125" style="100" customWidth="1"/>
    <col min="1028" max="1028" width="13.7109375" style="100" customWidth="1"/>
    <col min="1029" max="1029" width="15.140625" style="100" customWidth="1"/>
    <col min="1030" max="1030" width="15" style="100" customWidth="1"/>
    <col min="1031" max="1031" width="15.7109375" style="100" customWidth="1"/>
    <col min="1032" max="1280" width="8.85546875" style="100"/>
    <col min="1281" max="1281" width="51.5703125" style="100" customWidth="1"/>
    <col min="1282" max="1282" width="14.42578125" style="100" customWidth="1"/>
    <col min="1283" max="1283" width="15.5703125" style="100" customWidth="1"/>
    <col min="1284" max="1284" width="13.7109375" style="100" customWidth="1"/>
    <col min="1285" max="1285" width="15.140625" style="100" customWidth="1"/>
    <col min="1286" max="1286" width="15" style="100" customWidth="1"/>
    <col min="1287" max="1287" width="15.7109375" style="100" customWidth="1"/>
    <col min="1288" max="1536" width="8.85546875" style="100"/>
    <col min="1537" max="1537" width="51.5703125" style="100" customWidth="1"/>
    <col min="1538" max="1538" width="14.42578125" style="100" customWidth="1"/>
    <col min="1539" max="1539" width="15.5703125" style="100" customWidth="1"/>
    <col min="1540" max="1540" width="13.7109375" style="100" customWidth="1"/>
    <col min="1541" max="1541" width="15.140625" style="100" customWidth="1"/>
    <col min="1542" max="1542" width="15" style="100" customWidth="1"/>
    <col min="1543" max="1543" width="15.7109375" style="100" customWidth="1"/>
    <col min="1544" max="1792" width="8.85546875" style="100"/>
    <col min="1793" max="1793" width="51.5703125" style="100" customWidth="1"/>
    <col min="1794" max="1794" width="14.42578125" style="100" customWidth="1"/>
    <col min="1795" max="1795" width="15.5703125" style="100" customWidth="1"/>
    <col min="1796" max="1796" width="13.7109375" style="100" customWidth="1"/>
    <col min="1797" max="1797" width="15.140625" style="100" customWidth="1"/>
    <col min="1798" max="1798" width="15" style="100" customWidth="1"/>
    <col min="1799" max="1799" width="15.7109375" style="100" customWidth="1"/>
    <col min="1800" max="2048" width="8.85546875" style="100"/>
    <col min="2049" max="2049" width="51.5703125" style="100" customWidth="1"/>
    <col min="2050" max="2050" width="14.42578125" style="100" customWidth="1"/>
    <col min="2051" max="2051" width="15.5703125" style="100" customWidth="1"/>
    <col min="2052" max="2052" width="13.7109375" style="100" customWidth="1"/>
    <col min="2053" max="2053" width="15.140625" style="100" customWidth="1"/>
    <col min="2054" max="2054" width="15" style="100" customWidth="1"/>
    <col min="2055" max="2055" width="15.7109375" style="100" customWidth="1"/>
    <col min="2056" max="2304" width="8.85546875" style="100"/>
    <col min="2305" max="2305" width="51.5703125" style="100" customWidth="1"/>
    <col min="2306" max="2306" width="14.42578125" style="100" customWidth="1"/>
    <col min="2307" max="2307" width="15.5703125" style="100" customWidth="1"/>
    <col min="2308" max="2308" width="13.7109375" style="100" customWidth="1"/>
    <col min="2309" max="2309" width="15.140625" style="100" customWidth="1"/>
    <col min="2310" max="2310" width="15" style="100" customWidth="1"/>
    <col min="2311" max="2311" width="15.7109375" style="100" customWidth="1"/>
    <col min="2312" max="2560" width="8.85546875" style="100"/>
    <col min="2561" max="2561" width="51.5703125" style="100" customWidth="1"/>
    <col min="2562" max="2562" width="14.42578125" style="100" customWidth="1"/>
    <col min="2563" max="2563" width="15.5703125" style="100" customWidth="1"/>
    <col min="2564" max="2564" width="13.7109375" style="100" customWidth="1"/>
    <col min="2565" max="2565" width="15.140625" style="100" customWidth="1"/>
    <col min="2566" max="2566" width="15" style="100" customWidth="1"/>
    <col min="2567" max="2567" width="15.7109375" style="100" customWidth="1"/>
    <col min="2568" max="2816" width="8.85546875" style="100"/>
    <col min="2817" max="2817" width="51.5703125" style="100" customWidth="1"/>
    <col min="2818" max="2818" width="14.42578125" style="100" customWidth="1"/>
    <col min="2819" max="2819" width="15.5703125" style="100" customWidth="1"/>
    <col min="2820" max="2820" width="13.7109375" style="100" customWidth="1"/>
    <col min="2821" max="2821" width="15.140625" style="100" customWidth="1"/>
    <col min="2822" max="2822" width="15" style="100" customWidth="1"/>
    <col min="2823" max="2823" width="15.7109375" style="100" customWidth="1"/>
    <col min="2824" max="3072" width="8.85546875" style="100"/>
    <col min="3073" max="3073" width="51.5703125" style="100" customWidth="1"/>
    <col min="3074" max="3074" width="14.42578125" style="100" customWidth="1"/>
    <col min="3075" max="3075" width="15.5703125" style="100" customWidth="1"/>
    <col min="3076" max="3076" width="13.7109375" style="100" customWidth="1"/>
    <col min="3077" max="3077" width="15.140625" style="100" customWidth="1"/>
    <col min="3078" max="3078" width="15" style="100" customWidth="1"/>
    <col min="3079" max="3079" width="15.7109375" style="100" customWidth="1"/>
    <col min="3080" max="3328" width="8.85546875" style="100"/>
    <col min="3329" max="3329" width="51.5703125" style="100" customWidth="1"/>
    <col min="3330" max="3330" width="14.42578125" style="100" customWidth="1"/>
    <col min="3331" max="3331" width="15.5703125" style="100" customWidth="1"/>
    <col min="3332" max="3332" width="13.7109375" style="100" customWidth="1"/>
    <col min="3333" max="3333" width="15.140625" style="100" customWidth="1"/>
    <col min="3334" max="3334" width="15" style="100" customWidth="1"/>
    <col min="3335" max="3335" width="15.7109375" style="100" customWidth="1"/>
    <col min="3336" max="3584" width="8.85546875" style="100"/>
    <col min="3585" max="3585" width="51.5703125" style="100" customWidth="1"/>
    <col min="3586" max="3586" width="14.42578125" style="100" customWidth="1"/>
    <col min="3587" max="3587" width="15.5703125" style="100" customWidth="1"/>
    <col min="3588" max="3588" width="13.7109375" style="100" customWidth="1"/>
    <col min="3589" max="3589" width="15.140625" style="100" customWidth="1"/>
    <col min="3590" max="3590" width="15" style="100" customWidth="1"/>
    <col min="3591" max="3591" width="15.7109375" style="100" customWidth="1"/>
    <col min="3592" max="3840" width="8.85546875" style="100"/>
    <col min="3841" max="3841" width="51.5703125" style="100" customWidth="1"/>
    <col min="3842" max="3842" width="14.42578125" style="100" customWidth="1"/>
    <col min="3843" max="3843" width="15.5703125" style="100" customWidth="1"/>
    <col min="3844" max="3844" width="13.7109375" style="100" customWidth="1"/>
    <col min="3845" max="3845" width="15.140625" style="100" customWidth="1"/>
    <col min="3846" max="3846" width="15" style="100" customWidth="1"/>
    <col min="3847" max="3847" width="15.7109375" style="100" customWidth="1"/>
    <col min="3848" max="4096" width="8.85546875" style="100"/>
    <col min="4097" max="4097" width="51.5703125" style="100" customWidth="1"/>
    <col min="4098" max="4098" width="14.42578125" style="100" customWidth="1"/>
    <col min="4099" max="4099" width="15.5703125" style="100" customWidth="1"/>
    <col min="4100" max="4100" width="13.7109375" style="100" customWidth="1"/>
    <col min="4101" max="4101" width="15.140625" style="100" customWidth="1"/>
    <col min="4102" max="4102" width="15" style="100" customWidth="1"/>
    <col min="4103" max="4103" width="15.7109375" style="100" customWidth="1"/>
    <col min="4104" max="4352" width="8.85546875" style="100"/>
    <col min="4353" max="4353" width="51.5703125" style="100" customWidth="1"/>
    <col min="4354" max="4354" width="14.42578125" style="100" customWidth="1"/>
    <col min="4355" max="4355" width="15.5703125" style="100" customWidth="1"/>
    <col min="4356" max="4356" width="13.7109375" style="100" customWidth="1"/>
    <col min="4357" max="4357" width="15.140625" style="100" customWidth="1"/>
    <col min="4358" max="4358" width="15" style="100" customWidth="1"/>
    <col min="4359" max="4359" width="15.7109375" style="100" customWidth="1"/>
    <col min="4360" max="4608" width="8.85546875" style="100"/>
    <col min="4609" max="4609" width="51.5703125" style="100" customWidth="1"/>
    <col min="4610" max="4610" width="14.42578125" style="100" customWidth="1"/>
    <col min="4611" max="4611" width="15.5703125" style="100" customWidth="1"/>
    <col min="4612" max="4612" width="13.7109375" style="100" customWidth="1"/>
    <col min="4613" max="4613" width="15.140625" style="100" customWidth="1"/>
    <col min="4614" max="4614" width="15" style="100" customWidth="1"/>
    <col min="4615" max="4615" width="15.7109375" style="100" customWidth="1"/>
    <col min="4616" max="4864" width="8.85546875" style="100"/>
    <col min="4865" max="4865" width="51.5703125" style="100" customWidth="1"/>
    <col min="4866" max="4866" width="14.42578125" style="100" customWidth="1"/>
    <col min="4867" max="4867" width="15.5703125" style="100" customWidth="1"/>
    <col min="4868" max="4868" width="13.7109375" style="100" customWidth="1"/>
    <col min="4869" max="4869" width="15.140625" style="100" customWidth="1"/>
    <col min="4870" max="4870" width="15" style="100" customWidth="1"/>
    <col min="4871" max="4871" width="15.7109375" style="100" customWidth="1"/>
    <col min="4872" max="5120" width="8.85546875" style="100"/>
    <col min="5121" max="5121" width="51.5703125" style="100" customWidth="1"/>
    <col min="5122" max="5122" width="14.42578125" style="100" customWidth="1"/>
    <col min="5123" max="5123" width="15.5703125" style="100" customWidth="1"/>
    <col min="5124" max="5124" width="13.7109375" style="100" customWidth="1"/>
    <col min="5125" max="5125" width="15.140625" style="100" customWidth="1"/>
    <col min="5126" max="5126" width="15" style="100" customWidth="1"/>
    <col min="5127" max="5127" width="15.7109375" style="100" customWidth="1"/>
    <col min="5128" max="5376" width="8.85546875" style="100"/>
    <col min="5377" max="5377" width="51.5703125" style="100" customWidth="1"/>
    <col min="5378" max="5378" width="14.42578125" style="100" customWidth="1"/>
    <col min="5379" max="5379" width="15.5703125" style="100" customWidth="1"/>
    <col min="5380" max="5380" width="13.7109375" style="100" customWidth="1"/>
    <col min="5381" max="5381" width="15.140625" style="100" customWidth="1"/>
    <col min="5382" max="5382" width="15" style="100" customWidth="1"/>
    <col min="5383" max="5383" width="15.7109375" style="100" customWidth="1"/>
    <col min="5384" max="5632" width="8.85546875" style="100"/>
    <col min="5633" max="5633" width="51.5703125" style="100" customWidth="1"/>
    <col min="5634" max="5634" width="14.42578125" style="100" customWidth="1"/>
    <col min="5635" max="5635" width="15.5703125" style="100" customWidth="1"/>
    <col min="5636" max="5636" width="13.7109375" style="100" customWidth="1"/>
    <col min="5637" max="5637" width="15.140625" style="100" customWidth="1"/>
    <col min="5638" max="5638" width="15" style="100" customWidth="1"/>
    <col min="5639" max="5639" width="15.7109375" style="100" customWidth="1"/>
    <col min="5640" max="5888" width="8.85546875" style="100"/>
    <col min="5889" max="5889" width="51.5703125" style="100" customWidth="1"/>
    <col min="5890" max="5890" width="14.42578125" style="100" customWidth="1"/>
    <col min="5891" max="5891" width="15.5703125" style="100" customWidth="1"/>
    <col min="5892" max="5892" width="13.7109375" style="100" customWidth="1"/>
    <col min="5893" max="5893" width="15.140625" style="100" customWidth="1"/>
    <col min="5894" max="5894" width="15" style="100" customWidth="1"/>
    <col min="5895" max="5895" width="15.7109375" style="100" customWidth="1"/>
    <col min="5896" max="6144" width="8.85546875" style="100"/>
    <col min="6145" max="6145" width="51.5703125" style="100" customWidth="1"/>
    <col min="6146" max="6146" width="14.42578125" style="100" customWidth="1"/>
    <col min="6147" max="6147" width="15.5703125" style="100" customWidth="1"/>
    <col min="6148" max="6148" width="13.7109375" style="100" customWidth="1"/>
    <col min="6149" max="6149" width="15.140625" style="100" customWidth="1"/>
    <col min="6150" max="6150" width="15" style="100" customWidth="1"/>
    <col min="6151" max="6151" width="15.7109375" style="100" customWidth="1"/>
    <col min="6152" max="6400" width="8.85546875" style="100"/>
    <col min="6401" max="6401" width="51.5703125" style="100" customWidth="1"/>
    <col min="6402" max="6402" width="14.42578125" style="100" customWidth="1"/>
    <col min="6403" max="6403" width="15.5703125" style="100" customWidth="1"/>
    <col min="6404" max="6404" width="13.7109375" style="100" customWidth="1"/>
    <col min="6405" max="6405" width="15.140625" style="100" customWidth="1"/>
    <col min="6406" max="6406" width="15" style="100" customWidth="1"/>
    <col min="6407" max="6407" width="15.7109375" style="100" customWidth="1"/>
    <col min="6408" max="6656" width="8.85546875" style="100"/>
    <col min="6657" max="6657" width="51.5703125" style="100" customWidth="1"/>
    <col min="6658" max="6658" width="14.42578125" style="100" customWidth="1"/>
    <col min="6659" max="6659" width="15.5703125" style="100" customWidth="1"/>
    <col min="6660" max="6660" width="13.7109375" style="100" customWidth="1"/>
    <col min="6661" max="6661" width="15.140625" style="100" customWidth="1"/>
    <col min="6662" max="6662" width="15" style="100" customWidth="1"/>
    <col min="6663" max="6663" width="15.7109375" style="100" customWidth="1"/>
    <col min="6664" max="6912" width="8.85546875" style="100"/>
    <col min="6913" max="6913" width="51.5703125" style="100" customWidth="1"/>
    <col min="6914" max="6914" width="14.42578125" style="100" customWidth="1"/>
    <col min="6915" max="6915" width="15.5703125" style="100" customWidth="1"/>
    <col min="6916" max="6916" width="13.7109375" style="100" customWidth="1"/>
    <col min="6917" max="6917" width="15.140625" style="100" customWidth="1"/>
    <col min="6918" max="6918" width="15" style="100" customWidth="1"/>
    <col min="6919" max="6919" width="15.7109375" style="100" customWidth="1"/>
    <col min="6920" max="7168" width="8.85546875" style="100"/>
    <col min="7169" max="7169" width="51.5703125" style="100" customWidth="1"/>
    <col min="7170" max="7170" width="14.42578125" style="100" customWidth="1"/>
    <col min="7171" max="7171" width="15.5703125" style="100" customWidth="1"/>
    <col min="7172" max="7172" width="13.7109375" style="100" customWidth="1"/>
    <col min="7173" max="7173" width="15.140625" style="100" customWidth="1"/>
    <col min="7174" max="7174" width="15" style="100" customWidth="1"/>
    <col min="7175" max="7175" width="15.7109375" style="100" customWidth="1"/>
    <col min="7176" max="7424" width="8.85546875" style="100"/>
    <col min="7425" max="7425" width="51.5703125" style="100" customWidth="1"/>
    <col min="7426" max="7426" width="14.42578125" style="100" customWidth="1"/>
    <col min="7427" max="7427" width="15.5703125" style="100" customWidth="1"/>
    <col min="7428" max="7428" width="13.7109375" style="100" customWidth="1"/>
    <col min="7429" max="7429" width="15.140625" style="100" customWidth="1"/>
    <col min="7430" max="7430" width="15" style="100" customWidth="1"/>
    <col min="7431" max="7431" width="15.7109375" style="100" customWidth="1"/>
    <col min="7432" max="7680" width="8.85546875" style="100"/>
    <col min="7681" max="7681" width="51.5703125" style="100" customWidth="1"/>
    <col min="7682" max="7682" width="14.42578125" style="100" customWidth="1"/>
    <col min="7683" max="7683" width="15.5703125" style="100" customWidth="1"/>
    <col min="7684" max="7684" width="13.7109375" style="100" customWidth="1"/>
    <col min="7685" max="7685" width="15.140625" style="100" customWidth="1"/>
    <col min="7686" max="7686" width="15" style="100" customWidth="1"/>
    <col min="7687" max="7687" width="15.7109375" style="100" customWidth="1"/>
    <col min="7688" max="7936" width="8.85546875" style="100"/>
    <col min="7937" max="7937" width="51.5703125" style="100" customWidth="1"/>
    <col min="7938" max="7938" width="14.42578125" style="100" customWidth="1"/>
    <col min="7939" max="7939" width="15.5703125" style="100" customWidth="1"/>
    <col min="7940" max="7940" width="13.7109375" style="100" customWidth="1"/>
    <col min="7941" max="7941" width="15.140625" style="100" customWidth="1"/>
    <col min="7942" max="7942" width="15" style="100" customWidth="1"/>
    <col min="7943" max="7943" width="15.7109375" style="100" customWidth="1"/>
    <col min="7944" max="8192" width="8.85546875" style="100"/>
    <col min="8193" max="8193" width="51.5703125" style="100" customWidth="1"/>
    <col min="8194" max="8194" width="14.42578125" style="100" customWidth="1"/>
    <col min="8195" max="8195" width="15.5703125" style="100" customWidth="1"/>
    <col min="8196" max="8196" width="13.7109375" style="100" customWidth="1"/>
    <col min="8197" max="8197" width="15.140625" style="100" customWidth="1"/>
    <col min="8198" max="8198" width="15" style="100" customWidth="1"/>
    <col min="8199" max="8199" width="15.7109375" style="100" customWidth="1"/>
    <col min="8200" max="8448" width="8.85546875" style="100"/>
    <col min="8449" max="8449" width="51.5703125" style="100" customWidth="1"/>
    <col min="8450" max="8450" width="14.42578125" style="100" customWidth="1"/>
    <col min="8451" max="8451" width="15.5703125" style="100" customWidth="1"/>
    <col min="8452" max="8452" width="13.7109375" style="100" customWidth="1"/>
    <col min="8453" max="8453" width="15.140625" style="100" customWidth="1"/>
    <col min="8454" max="8454" width="15" style="100" customWidth="1"/>
    <col min="8455" max="8455" width="15.7109375" style="100" customWidth="1"/>
    <col min="8456" max="8704" width="8.85546875" style="100"/>
    <col min="8705" max="8705" width="51.5703125" style="100" customWidth="1"/>
    <col min="8706" max="8706" width="14.42578125" style="100" customWidth="1"/>
    <col min="8707" max="8707" width="15.5703125" style="100" customWidth="1"/>
    <col min="8708" max="8708" width="13.7109375" style="100" customWidth="1"/>
    <col min="8709" max="8709" width="15.140625" style="100" customWidth="1"/>
    <col min="8710" max="8710" width="15" style="100" customWidth="1"/>
    <col min="8711" max="8711" width="15.7109375" style="100" customWidth="1"/>
    <col min="8712" max="8960" width="8.85546875" style="100"/>
    <col min="8961" max="8961" width="51.5703125" style="100" customWidth="1"/>
    <col min="8962" max="8962" width="14.42578125" style="100" customWidth="1"/>
    <col min="8963" max="8963" width="15.5703125" style="100" customWidth="1"/>
    <col min="8964" max="8964" width="13.7109375" style="100" customWidth="1"/>
    <col min="8965" max="8965" width="15.140625" style="100" customWidth="1"/>
    <col min="8966" max="8966" width="15" style="100" customWidth="1"/>
    <col min="8967" max="8967" width="15.7109375" style="100" customWidth="1"/>
    <col min="8968" max="9216" width="8.85546875" style="100"/>
    <col min="9217" max="9217" width="51.5703125" style="100" customWidth="1"/>
    <col min="9218" max="9218" width="14.42578125" style="100" customWidth="1"/>
    <col min="9219" max="9219" width="15.5703125" style="100" customWidth="1"/>
    <col min="9220" max="9220" width="13.7109375" style="100" customWidth="1"/>
    <col min="9221" max="9221" width="15.140625" style="100" customWidth="1"/>
    <col min="9222" max="9222" width="15" style="100" customWidth="1"/>
    <col min="9223" max="9223" width="15.7109375" style="100" customWidth="1"/>
    <col min="9224" max="9472" width="8.85546875" style="100"/>
    <col min="9473" max="9473" width="51.5703125" style="100" customWidth="1"/>
    <col min="9474" max="9474" width="14.42578125" style="100" customWidth="1"/>
    <col min="9475" max="9475" width="15.5703125" style="100" customWidth="1"/>
    <col min="9476" max="9476" width="13.7109375" style="100" customWidth="1"/>
    <col min="9477" max="9477" width="15.140625" style="100" customWidth="1"/>
    <col min="9478" max="9478" width="15" style="100" customWidth="1"/>
    <col min="9479" max="9479" width="15.7109375" style="100" customWidth="1"/>
    <col min="9480" max="9728" width="8.85546875" style="100"/>
    <col min="9729" max="9729" width="51.5703125" style="100" customWidth="1"/>
    <col min="9730" max="9730" width="14.42578125" style="100" customWidth="1"/>
    <col min="9731" max="9731" width="15.5703125" style="100" customWidth="1"/>
    <col min="9732" max="9732" width="13.7109375" style="100" customWidth="1"/>
    <col min="9733" max="9733" width="15.140625" style="100" customWidth="1"/>
    <col min="9734" max="9734" width="15" style="100" customWidth="1"/>
    <col min="9735" max="9735" width="15.7109375" style="100" customWidth="1"/>
    <col min="9736" max="9984" width="8.85546875" style="100"/>
    <col min="9985" max="9985" width="51.5703125" style="100" customWidth="1"/>
    <col min="9986" max="9986" width="14.42578125" style="100" customWidth="1"/>
    <col min="9987" max="9987" width="15.5703125" style="100" customWidth="1"/>
    <col min="9988" max="9988" width="13.7109375" style="100" customWidth="1"/>
    <col min="9989" max="9989" width="15.140625" style="100" customWidth="1"/>
    <col min="9990" max="9990" width="15" style="100" customWidth="1"/>
    <col min="9991" max="9991" width="15.7109375" style="100" customWidth="1"/>
    <col min="9992" max="10240" width="8.85546875" style="100"/>
    <col min="10241" max="10241" width="51.5703125" style="100" customWidth="1"/>
    <col min="10242" max="10242" width="14.42578125" style="100" customWidth="1"/>
    <col min="10243" max="10243" width="15.5703125" style="100" customWidth="1"/>
    <col min="10244" max="10244" width="13.7109375" style="100" customWidth="1"/>
    <col min="10245" max="10245" width="15.140625" style="100" customWidth="1"/>
    <col min="10246" max="10246" width="15" style="100" customWidth="1"/>
    <col min="10247" max="10247" width="15.7109375" style="100" customWidth="1"/>
    <col min="10248" max="10496" width="8.85546875" style="100"/>
    <col min="10497" max="10497" width="51.5703125" style="100" customWidth="1"/>
    <col min="10498" max="10498" width="14.42578125" style="100" customWidth="1"/>
    <col min="10499" max="10499" width="15.5703125" style="100" customWidth="1"/>
    <col min="10500" max="10500" width="13.7109375" style="100" customWidth="1"/>
    <col min="10501" max="10501" width="15.140625" style="100" customWidth="1"/>
    <col min="10502" max="10502" width="15" style="100" customWidth="1"/>
    <col min="10503" max="10503" width="15.7109375" style="100" customWidth="1"/>
    <col min="10504" max="10752" width="8.85546875" style="100"/>
    <col min="10753" max="10753" width="51.5703125" style="100" customWidth="1"/>
    <col min="10754" max="10754" width="14.42578125" style="100" customWidth="1"/>
    <col min="10755" max="10755" width="15.5703125" style="100" customWidth="1"/>
    <col min="10756" max="10756" width="13.7109375" style="100" customWidth="1"/>
    <col min="10757" max="10757" width="15.140625" style="100" customWidth="1"/>
    <col min="10758" max="10758" width="15" style="100" customWidth="1"/>
    <col min="10759" max="10759" width="15.7109375" style="100" customWidth="1"/>
    <col min="10760" max="11008" width="8.85546875" style="100"/>
    <col min="11009" max="11009" width="51.5703125" style="100" customWidth="1"/>
    <col min="11010" max="11010" width="14.42578125" style="100" customWidth="1"/>
    <col min="11011" max="11011" width="15.5703125" style="100" customWidth="1"/>
    <col min="11012" max="11012" width="13.7109375" style="100" customWidth="1"/>
    <col min="11013" max="11013" width="15.140625" style="100" customWidth="1"/>
    <col min="11014" max="11014" width="15" style="100" customWidth="1"/>
    <col min="11015" max="11015" width="15.7109375" style="100" customWidth="1"/>
    <col min="11016" max="11264" width="8.85546875" style="100"/>
    <col min="11265" max="11265" width="51.5703125" style="100" customWidth="1"/>
    <col min="11266" max="11266" width="14.42578125" style="100" customWidth="1"/>
    <col min="11267" max="11267" width="15.5703125" style="100" customWidth="1"/>
    <col min="11268" max="11268" width="13.7109375" style="100" customWidth="1"/>
    <col min="11269" max="11269" width="15.140625" style="100" customWidth="1"/>
    <col min="11270" max="11270" width="15" style="100" customWidth="1"/>
    <col min="11271" max="11271" width="15.7109375" style="100" customWidth="1"/>
    <col min="11272" max="11520" width="8.85546875" style="100"/>
    <col min="11521" max="11521" width="51.5703125" style="100" customWidth="1"/>
    <col min="11522" max="11522" width="14.42578125" style="100" customWidth="1"/>
    <col min="11523" max="11523" width="15.5703125" style="100" customWidth="1"/>
    <col min="11524" max="11524" width="13.7109375" style="100" customWidth="1"/>
    <col min="11525" max="11525" width="15.140625" style="100" customWidth="1"/>
    <col min="11526" max="11526" width="15" style="100" customWidth="1"/>
    <col min="11527" max="11527" width="15.7109375" style="100" customWidth="1"/>
    <col min="11528" max="11776" width="8.85546875" style="100"/>
    <col min="11777" max="11777" width="51.5703125" style="100" customWidth="1"/>
    <col min="11778" max="11778" width="14.42578125" style="100" customWidth="1"/>
    <col min="11779" max="11779" width="15.5703125" style="100" customWidth="1"/>
    <col min="11780" max="11780" width="13.7109375" style="100" customWidth="1"/>
    <col min="11781" max="11781" width="15.140625" style="100" customWidth="1"/>
    <col min="11782" max="11782" width="15" style="100" customWidth="1"/>
    <col min="11783" max="11783" width="15.7109375" style="100" customWidth="1"/>
    <col min="11784" max="12032" width="8.85546875" style="100"/>
    <col min="12033" max="12033" width="51.5703125" style="100" customWidth="1"/>
    <col min="12034" max="12034" width="14.42578125" style="100" customWidth="1"/>
    <col min="12035" max="12035" width="15.5703125" style="100" customWidth="1"/>
    <col min="12036" max="12036" width="13.7109375" style="100" customWidth="1"/>
    <col min="12037" max="12037" width="15.140625" style="100" customWidth="1"/>
    <col min="12038" max="12038" width="15" style="100" customWidth="1"/>
    <col min="12039" max="12039" width="15.7109375" style="100" customWidth="1"/>
    <col min="12040" max="12288" width="8.85546875" style="100"/>
    <col min="12289" max="12289" width="51.5703125" style="100" customWidth="1"/>
    <col min="12290" max="12290" width="14.42578125" style="100" customWidth="1"/>
    <col min="12291" max="12291" width="15.5703125" style="100" customWidth="1"/>
    <col min="12292" max="12292" width="13.7109375" style="100" customWidth="1"/>
    <col min="12293" max="12293" width="15.140625" style="100" customWidth="1"/>
    <col min="12294" max="12294" width="15" style="100" customWidth="1"/>
    <col min="12295" max="12295" width="15.7109375" style="100" customWidth="1"/>
    <col min="12296" max="12544" width="8.85546875" style="100"/>
    <col min="12545" max="12545" width="51.5703125" style="100" customWidth="1"/>
    <col min="12546" max="12546" width="14.42578125" style="100" customWidth="1"/>
    <col min="12547" max="12547" width="15.5703125" style="100" customWidth="1"/>
    <col min="12548" max="12548" width="13.7109375" style="100" customWidth="1"/>
    <col min="12549" max="12549" width="15.140625" style="100" customWidth="1"/>
    <col min="12550" max="12550" width="15" style="100" customWidth="1"/>
    <col min="12551" max="12551" width="15.7109375" style="100" customWidth="1"/>
    <col min="12552" max="12800" width="8.85546875" style="100"/>
    <col min="12801" max="12801" width="51.5703125" style="100" customWidth="1"/>
    <col min="12802" max="12802" width="14.42578125" style="100" customWidth="1"/>
    <col min="12803" max="12803" width="15.5703125" style="100" customWidth="1"/>
    <col min="12804" max="12804" width="13.7109375" style="100" customWidth="1"/>
    <col min="12805" max="12805" width="15.140625" style="100" customWidth="1"/>
    <col min="12806" max="12806" width="15" style="100" customWidth="1"/>
    <col min="12807" max="12807" width="15.7109375" style="100" customWidth="1"/>
    <col min="12808" max="13056" width="8.85546875" style="100"/>
    <col min="13057" max="13057" width="51.5703125" style="100" customWidth="1"/>
    <col min="13058" max="13058" width="14.42578125" style="100" customWidth="1"/>
    <col min="13059" max="13059" width="15.5703125" style="100" customWidth="1"/>
    <col min="13060" max="13060" width="13.7109375" style="100" customWidth="1"/>
    <col min="13061" max="13061" width="15.140625" style="100" customWidth="1"/>
    <col min="13062" max="13062" width="15" style="100" customWidth="1"/>
    <col min="13063" max="13063" width="15.7109375" style="100" customWidth="1"/>
    <col min="13064" max="13312" width="8.85546875" style="100"/>
    <col min="13313" max="13313" width="51.5703125" style="100" customWidth="1"/>
    <col min="13314" max="13314" width="14.42578125" style="100" customWidth="1"/>
    <col min="13315" max="13315" width="15.5703125" style="100" customWidth="1"/>
    <col min="13316" max="13316" width="13.7109375" style="100" customWidth="1"/>
    <col min="13317" max="13317" width="15.140625" style="100" customWidth="1"/>
    <col min="13318" max="13318" width="15" style="100" customWidth="1"/>
    <col min="13319" max="13319" width="15.7109375" style="100" customWidth="1"/>
    <col min="13320" max="13568" width="8.85546875" style="100"/>
    <col min="13569" max="13569" width="51.5703125" style="100" customWidth="1"/>
    <col min="13570" max="13570" width="14.42578125" style="100" customWidth="1"/>
    <col min="13571" max="13571" width="15.5703125" style="100" customWidth="1"/>
    <col min="13572" max="13572" width="13.7109375" style="100" customWidth="1"/>
    <col min="13573" max="13573" width="15.140625" style="100" customWidth="1"/>
    <col min="13574" max="13574" width="15" style="100" customWidth="1"/>
    <col min="13575" max="13575" width="15.7109375" style="100" customWidth="1"/>
    <col min="13576" max="13824" width="8.85546875" style="100"/>
    <col min="13825" max="13825" width="51.5703125" style="100" customWidth="1"/>
    <col min="13826" max="13826" width="14.42578125" style="100" customWidth="1"/>
    <col min="13827" max="13827" width="15.5703125" style="100" customWidth="1"/>
    <col min="13828" max="13828" width="13.7109375" style="100" customWidth="1"/>
    <col min="13829" max="13829" width="15.140625" style="100" customWidth="1"/>
    <col min="13830" max="13830" width="15" style="100" customWidth="1"/>
    <col min="13831" max="13831" width="15.7109375" style="100" customWidth="1"/>
    <col min="13832" max="14080" width="8.85546875" style="100"/>
    <col min="14081" max="14081" width="51.5703125" style="100" customWidth="1"/>
    <col min="14082" max="14082" width="14.42578125" style="100" customWidth="1"/>
    <col min="14083" max="14083" width="15.5703125" style="100" customWidth="1"/>
    <col min="14084" max="14084" width="13.7109375" style="100" customWidth="1"/>
    <col min="14085" max="14085" width="15.140625" style="100" customWidth="1"/>
    <col min="14086" max="14086" width="15" style="100" customWidth="1"/>
    <col min="14087" max="14087" width="15.7109375" style="100" customWidth="1"/>
    <col min="14088" max="14336" width="8.85546875" style="100"/>
    <col min="14337" max="14337" width="51.5703125" style="100" customWidth="1"/>
    <col min="14338" max="14338" width="14.42578125" style="100" customWidth="1"/>
    <col min="14339" max="14339" width="15.5703125" style="100" customWidth="1"/>
    <col min="14340" max="14340" width="13.7109375" style="100" customWidth="1"/>
    <col min="14341" max="14341" width="15.140625" style="100" customWidth="1"/>
    <col min="14342" max="14342" width="15" style="100" customWidth="1"/>
    <col min="14343" max="14343" width="15.7109375" style="100" customWidth="1"/>
    <col min="14344" max="14592" width="8.85546875" style="100"/>
    <col min="14593" max="14593" width="51.5703125" style="100" customWidth="1"/>
    <col min="14594" max="14594" width="14.42578125" style="100" customWidth="1"/>
    <col min="14595" max="14595" width="15.5703125" style="100" customWidth="1"/>
    <col min="14596" max="14596" width="13.7109375" style="100" customWidth="1"/>
    <col min="14597" max="14597" width="15.140625" style="100" customWidth="1"/>
    <col min="14598" max="14598" width="15" style="100" customWidth="1"/>
    <col min="14599" max="14599" width="15.7109375" style="100" customWidth="1"/>
    <col min="14600" max="14848" width="8.85546875" style="100"/>
    <col min="14849" max="14849" width="51.5703125" style="100" customWidth="1"/>
    <col min="14850" max="14850" width="14.42578125" style="100" customWidth="1"/>
    <col min="14851" max="14851" width="15.5703125" style="100" customWidth="1"/>
    <col min="14852" max="14852" width="13.7109375" style="100" customWidth="1"/>
    <col min="14853" max="14853" width="15.140625" style="100" customWidth="1"/>
    <col min="14854" max="14854" width="15" style="100" customWidth="1"/>
    <col min="14855" max="14855" width="15.7109375" style="100" customWidth="1"/>
    <col min="14856" max="15104" width="8.85546875" style="100"/>
    <col min="15105" max="15105" width="51.5703125" style="100" customWidth="1"/>
    <col min="15106" max="15106" width="14.42578125" style="100" customWidth="1"/>
    <col min="15107" max="15107" width="15.5703125" style="100" customWidth="1"/>
    <col min="15108" max="15108" width="13.7109375" style="100" customWidth="1"/>
    <col min="15109" max="15109" width="15.140625" style="100" customWidth="1"/>
    <col min="15110" max="15110" width="15" style="100" customWidth="1"/>
    <col min="15111" max="15111" width="15.7109375" style="100" customWidth="1"/>
    <col min="15112" max="15360" width="8.85546875" style="100"/>
    <col min="15361" max="15361" width="51.5703125" style="100" customWidth="1"/>
    <col min="15362" max="15362" width="14.42578125" style="100" customWidth="1"/>
    <col min="15363" max="15363" width="15.5703125" style="100" customWidth="1"/>
    <col min="15364" max="15364" width="13.7109375" style="100" customWidth="1"/>
    <col min="15365" max="15365" width="15.140625" style="100" customWidth="1"/>
    <col min="15366" max="15366" width="15" style="100" customWidth="1"/>
    <col min="15367" max="15367" width="15.7109375" style="100" customWidth="1"/>
    <col min="15368" max="15616" width="8.85546875" style="100"/>
    <col min="15617" max="15617" width="51.5703125" style="100" customWidth="1"/>
    <col min="15618" max="15618" width="14.42578125" style="100" customWidth="1"/>
    <col min="15619" max="15619" width="15.5703125" style="100" customWidth="1"/>
    <col min="15620" max="15620" width="13.7109375" style="100" customWidth="1"/>
    <col min="15621" max="15621" width="15.140625" style="100" customWidth="1"/>
    <col min="15622" max="15622" width="15" style="100" customWidth="1"/>
    <col min="15623" max="15623" width="15.7109375" style="100" customWidth="1"/>
    <col min="15624" max="15872" width="8.85546875" style="100"/>
    <col min="15873" max="15873" width="51.5703125" style="100" customWidth="1"/>
    <col min="15874" max="15874" width="14.42578125" style="100" customWidth="1"/>
    <col min="15875" max="15875" width="15.5703125" style="100" customWidth="1"/>
    <col min="15876" max="15876" width="13.7109375" style="100" customWidth="1"/>
    <col min="15877" max="15877" width="15.140625" style="100" customWidth="1"/>
    <col min="15878" max="15878" width="15" style="100" customWidth="1"/>
    <col min="15879" max="15879" width="15.7109375" style="100" customWidth="1"/>
    <col min="15880" max="16128" width="8.85546875" style="100"/>
    <col min="16129" max="16129" width="51.5703125" style="100" customWidth="1"/>
    <col min="16130" max="16130" width="14.42578125" style="100" customWidth="1"/>
    <col min="16131" max="16131" width="15.5703125" style="100" customWidth="1"/>
    <col min="16132" max="16132" width="13.7109375" style="100" customWidth="1"/>
    <col min="16133" max="16133" width="15.140625" style="100" customWidth="1"/>
    <col min="16134" max="16134" width="15" style="100" customWidth="1"/>
    <col min="16135" max="16135" width="15.7109375" style="100" customWidth="1"/>
    <col min="16136" max="16384" width="8.85546875" style="100"/>
  </cols>
  <sheetData>
    <row r="1" spans="1:16" s="83" customFormat="1" ht="22.5" customHeight="1" x14ac:dyDescent="0.3">
      <c r="A1" s="394" t="s">
        <v>100</v>
      </c>
      <c r="B1" s="394"/>
      <c r="C1" s="394"/>
      <c r="D1" s="394"/>
      <c r="E1" s="394"/>
      <c r="F1" s="394"/>
      <c r="G1" s="394"/>
    </row>
    <row r="2" spans="1:16" s="83" customFormat="1" ht="19.5" customHeight="1" x14ac:dyDescent="0.3">
      <c r="A2" s="387" t="s">
        <v>53</v>
      </c>
      <c r="B2" s="387"/>
      <c r="C2" s="387"/>
      <c r="D2" s="387"/>
      <c r="E2" s="387"/>
      <c r="F2" s="387"/>
      <c r="G2" s="387"/>
    </row>
    <row r="3" spans="1:16" s="86" customFormat="1" ht="19.5" customHeight="1" x14ac:dyDescent="0.3">
      <c r="A3" s="279" t="s">
        <v>243</v>
      </c>
      <c r="B3" s="84"/>
      <c r="C3" s="84"/>
      <c r="D3" s="84"/>
      <c r="E3" s="84"/>
      <c r="F3" s="84"/>
      <c r="G3" s="70" t="s">
        <v>30</v>
      </c>
    </row>
    <row r="4" spans="1:16" s="86" customFormat="1" ht="54.75" customHeight="1" x14ac:dyDescent="0.2">
      <c r="A4" s="188"/>
      <c r="B4" s="191" t="s">
        <v>529</v>
      </c>
      <c r="C4" s="191" t="s">
        <v>530</v>
      </c>
      <c r="D4" s="200" t="s">
        <v>66</v>
      </c>
      <c r="E4" s="201" t="s">
        <v>531</v>
      </c>
      <c r="F4" s="201" t="s">
        <v>532</v>
      </c>
      <c r="G4" s="200" t="s">
        <v>66</v>
      </c>
    </row>
    <row r="5" spans="1:16" s="86" customFormat="1" ht="28.5" customHeight="1" x14ac:dyDescent="0.2">
      <c r="A5" s="286" t="s">
        <v>67</v>
      </c>
      <c r="B5" s="206">
        <f>SUM(B7:B15)</f>
        <v>31840</v>
      </c>
      <c r="C5" s="206">
        <f>SUM(C7:C15)</f>
        <v>30411</v>
      </c>
      <c r="D5" s="205">
        <f>ROUND(C5/B5*100,1)</f>
        <v>95.5</v>
      </c>
      <c r="E5" s="206">
        <f>SUM(E7:E15)</f>
        <v>13267</v>
      </c>
      <c r="F5" s="206">
        <f>SUM(F7:F15)</f>
        <v>10713</v>
      </c>
      <c r="G5" s="205">
        <f>ROUND(F5/E5*100,1)</f>
        <v>80.7</v>
      </c>
      <c r="I5" s="135"/>
    </row>
    <row r="6" spans="1:16" s="86" customFormat="1" ht="18.75" x14ac:dyDescent="0.2">
      <c r="A6" s="287" t="s">
        <v>54</v>
      </c>
      <c r="B6" s="115"/>
      <c r="C6" s="115"/>
      <c r="D6" s="197"/>
      <c r="E6" s="288"/>
      <c r="F6" s="115"/>
      <c r="G6" s="197"/>
      <c r="I6" s="135"/>
    </row>
    <row r="7" spans="1:16" s="111" customFormat="1" ht="45.75" customHeight="1" x14ac:dyDescent="0.2">
      <c r="A7" s="136" t="s">
        <v>55</v>
      </c>
      <c r="B7" s="97">
        <v>3211</v>
      </c>
      <c r="C7" s="119">
        <f>[13]Дані!$H10</f>
        <v>3407</v>
      </c>
      <c r="D7" s="196">
        <f t="shared" ref="D7:D15" si="0">ROUND(C7/B7*100,1)</f>
        <v>106.1</v>
      </c>
      <c r="E7" s="97">
        <v>1417</v>
      </c>
      <c r="F7" s="119">
        <f>[13]Дані!$AK10</f>
        <v>1433</v>
      </c>
      <c r="G7" s="196">
        <f t="shared" ref="G7:G15" si="1">ROUND(F7/E7*100,1)</f>
        <v>101.1</v>
      </c>
      <c r="H7" s="137"/>
      <c r="I7" s="135"/>
      <c r="J7" s="137"/>
      <c r="K7" s="137"/>
      <c r="L7" s="137"/>
      <c r="M7" s="137"/>
      <c r="N7" s="137"/>
      <c r="O7" s="137"/>
      <c r="P7" s="137"/>
    </row>
    <row r="8" spans="1:16" s="111" customFormat="1" ht="30" customHeight="1" x14ac:dyDescent="0.2">
      <c r="A8" s="136" t="s">
        <v>56</v>
      </c>
      <c r="B8" s="97">
        <v>2456</v>
      </c>
      <c r="C8" s="119">
        <f>[13]Дані!$H11</f>
        <v>2648</v>
      </c>
      <c r="D8" s="196">
        <f t="shared" si="0"/>
        <v>107.8</v>
      </c>
      <c r="E8" s="97">
        <v>1075</v>
      </c>
      <c r="F8" s="119">
        <f>[13]Дані!$AK11</f>
        <v>1069</v>
      </c>
      <c r="G8" s="196">
        <f t="shared" si="1"/>
        <v>99.4</v>
      </c>
      <c r="H8" s="137"/>
      <c r="I8" s="135"/>
    </row>
    <row r="9" spans="1:16" ht="33" customHeight="1" x14ac:dyDescent="0.2">
      <c r="A9" s="136" t="s">
        <v>57</v>
      </c>
      <c r="B9" s="97">
        <v>3459</v>
      </c>
      <c r="C9" s="119">
        <f>[13]Дані!$H12</f>
        <v>3347</v>
      </c>
      <c r="D9" s="196">
        <f t="shared" si="0"/>
        <v>96.8</v>
      </c>
      <c r="E9" s="97">
        <v>1578</v>
      </c>
      <c r="F9" s="119">
        <f>[13]Дані!$AK12</f>
        <v>1167</v>
      </c>
      <c r="G9" s="196">
        <f t="shared" si="1"/>
        <v>74</v>
      </c>
      <c r="H9" s="137"/>
      <c r="I9" s="135"/>
    </row>
    <row r="10" spans="1:16" ht="28.5" customHeight="1" x14ac:dyDescent="0.2">
      <c r="A10" s="136" t="s">
        <v>58</v>
      </c>
      <c r="B10" s="97">
        <v>1800</v>
      </c>
      <c r="C10" s="119">
        <f>[13]Дані!$H13</f>
        <v>1867</v>
      </c>
      <c r="D10" s="196">
        <f t="shared" si="0"/>
        <v>103.7</v>
      </c>
      <c r="E10" s="97">
        <v>816</v>
      </c>
      <c r="F10" s="119">
        <f>[13]Дані!$AK13</f>
        <v>675</v>
      </c>
      <c r="G10" s="196">
        <f t="shared" si="1"/>
        <v>82.7</v>
      </c>
      <c r="H10" s="137"/>
      <c r="I10" s="135"/>
    </row>
    <row r="11" spans="1:16" s="103" customFormat="1" ht="31.5" customHeight="1" x14ac:dyDescent="0.2">
      <c r="A11" s="136" t="s">
        <v>59</v>
      </c>
      <c r="B11" s="97">
        <v>6162</v>
      </c>
      <c r="C11" s="119">
        <f>[13]Дані!$H14</f>
        <v>6011</v>
      </c>
      <c r="D11" s="196">
        <f t="shared" si="0"/>
        <v>97.5</v>
      </c>
      <c r="E11" s="97">
        <v>2550</v>
      </c>
      <c r="F11" s="119">
        <f>[13]Дані!$AK14</f>
        <v>1874</v>
      </c>
      <c r="G11" s="196">
        <f t="shared" si="1"/>
        <v>73.5</v>
      </c>
      <c r="H11" s="137"/>
      <c r="I11" s="135"/>
    </row>
    <row r="12" spans="1:16" ht="51.75" customHeight="1" x14ac:dyDescent="0.2">
      <c r="A12" s="136" t="s">
        <v>60</v>
      </c>
      <c r="B12" s="97">
        <v>1075</v>
      </c>
      <c r="C12" s="119">
        <f>[13]Дані!$H15</f>
        <v>943</v>
      </c>
      <c r="D12" s="196">
        <f t="shared" si="0"/>
        <v>87.7</v>
      </c>
      <c r="E12" s="97">
        <v>417</v>
      </c>
      <c r="F12" s="119">
        <f>[13]Дані!$AK15</f>
        <v>318</v>
      </c>
      <c r="G12" s="196">
        <f t="shared" si="1"/>
        <v>76.3</v>
      </c>
      <c r="H12" s="137"/>
      <c r="I12" s="135"/>
    </row>
    <row r="13" spans="1:16" ht="30.75" customHeight="1" x14ac:dyDescent="0.2">
      <c r="A13" s="136" t="s">
        <v>61</v>
      </c>
      <c r="B13" s="97">
        <v>3322</v>
      </c>
      <c r="C13" s="119">
        <f>[13]Дані!$H16</f>
        <v>2624</v>
      </c>
      <c r="D13" s="196">
        <f t="shared" si="0"/>
        <v>79</v>
      </c>
      <c r="E13" s="97">
        <v>1235</v>
      </c>
      <c r="F13" s="119">
        <f>[13]Дані!$AK16</f>
        <v>748</v>
      </c>
      <c r="G13" s="196">
        <f t="shared" si="1"/>
        <v>60.6</v>
      </c>
      <c r="H13" s="137"/>
      <c r="I13" s="135"/>
    </row>
    <row r="14" spans="1:16" ht="66.75" customHeight="1" x14ac:dyDescent="0.2">
      <c r="A14" s="136" t="s">
        <v>62</v>
      </c>
      <c r="B14" s="97">
        <v>5836</v>
      </c>
      <c r="C14" s="119">
        <f>[13]Дані!$H17</f>
        <v>5268</v>
      </c>
      <c r="D14" s="196">
        <f t="shared" si="0"/>
        <v>90.3</v>
      </c>
      <c r="E14" s="97">
        <v>2268</v>
      </c>
      <c r="F14" s="119">
        <f>[13]Дані!$AK17</f>
        <v>1914</v>
      </c>
      <c r="G14" s="196">
        <f t="shared" si="1"/>
        <v>84.4</v>
      </c>
      <c r="H14" s="137"/>
      <c r="I14" s="135"/>
    </row>
    <row r="15" spans="1:16" ht="30" customHeight="1" thickBot="1" x14ac:dyDescent="0.25">
      <c r="A15" s="136" t="s">
        <v>63</v>
      </c>
      <c r="B15" s="275">
        <v>4519</v>
      </c>
      <c r="C15" s="119">
        <f>[13]Дані!$H18+[13]Дані!$H$19</f>
        <v>4296</v>
      </c>
      <c r="D15" s="196">
        <f t="shared" si="0"/>
        <v>95.1</v>
      </c>
      <c r="E15" s="275">
        <v>1911</v>
      </c>
      <c r="F15" s="119">
        <f>[13]Дані!$AK18+[13]Дані!$AK$19</f>
        <v>1515</v>
      </c>
      <c r="G15" s="196">
        <f t="shared" si="1"/>
        <v>79.3</v>
      </c>
      <c r="H15" s="137"/>
      <c r="I15" s="135"/>
    </row>
    <row r="16" spans="1:16" x14ac:dyDescent="0.2">
      <c r="B16" s="138"/>
    </row>
    <row r="17" spans="2:3" x14ac:dyDescent="0.2">
      <c r="B17" s="138"/>
      <c r="C17" s="107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75" zoomScaleSheetLayoutView="80" workbookViewId="0">
      <selection activeCell="F5" sqref="F5"/>
    </sheetView>
  </sheetViews>
  <sheetFormatPr defaultColWidth="8.85546875" defaultRowHeight="12.75" x14ac:dyDescent="0.2"/>
  <cols>
    <col min="1" max="1" width="51.5703125" style="100" customWidth="1"/>
    <col min="2" max="2" width="11.85546875" style="193" customWidth="1"/>
    <col min="3" max="3" width="13" style="193" customWidth="1"/>
    <col min="4" max="4" width="12" style="193" customWidth="1"/>
    <col min="5" max="5" width="13.140625" style="193" customWidth="1"/>
    <col min="6" max="6" width="12.140625" style="193" customWidth="1"/>
    <col min="7" max="7" width="13.42578125" style="193" customWidth="1"/>
    <col min="8" max="8" width="12.7109375" style="193" customWidth="1"/>
    <col min="9" max="9" width="13.85546875" style="193" customWidth="1"/>
    <col min="10" max="10" width="8.85546875" style="100"/>
    <col min="11" max="12" width="0" style="100" hidden="1" customWidth="1"/>
    <col min="13" max="253" width="8.85546875" style="100"/>
    <col min="254" max="254" width="51.5703125" style="100" customWidth="1"/>
    <col min="255" max="255" width="14.42578125" style="100" customWidth="1"/>
    <col min="256" max="256" width="15.5703125" style="100" customWidth="1"/>
    <col min="257" max="257" width="13.7109375" style="100" customWidth="1"/>
    <col min="258" max="258" width="15.140625" style="100" customWidth="1"/>
    <col min="259" max="259" width="15" style="100" customWidth="1"/>
    <col min="260" max="260" width="15.7109375" style="100" customWidth="1"/>
    <col min="261" max="509" width="8.85546875" style="100"/>
    <col min="510" max="510" width="51.5703125" style="100" customWidth="1"/>
    <col min="511" max="511" width="14.42578125" style="100" customWidth="1"/>
    <col min="512" max="512" width="15.5703125" style="100" customWidth="1"/>
    <col min="513" max="513" width="13.7109375" style="100" customWidth="1"/>
    <col min="514" max="514" width="15.140625" style="100" customWidth="1"/>
    <col min="515" max="515" width="15" style="100" customWidth="1"/>
    <col min="516" max="516" width="15.7109375" style="100" customWidth="1"/>
    <col min="517" max="765" width="8.85546875" style="100"/>
    <col min="766" max="766" width="51.5703125" style="100" customWidth="1"/>
    <col min="767" max="767" width="14.42578125" style="100" customWidth="1"/>
    <col min="768" max="768" width="15.5703125" style="100" customWidth="1"/>
    <col min="769" max="769" width="13.7109375" style="100" customWidth="1"/>
    <col min="770" max="770" width="15.140625" style="100" customWidth="1"/>
    <col min="771" max="771" width="15" style="100" customWidth="1"/>
    <col min="772" max="772" width="15.7109375" style="100" customWidth="1"/>
    <col min="773" max="1021" width="8.85546875" style="100"/>
    <col min="1022" max="1022" width="51.5703125" style="100" customWidth="1"/>
    <col min="1023" max="1023" width="14.42578125" style="100" customWidth="1"/>
    <col min="1024" max="1024" width="15.5703125" style="100" customWidth="1"/>
    <col min="1025" max="1025" width="13.7109375" style="100" customWidth="1"/>
    <col min="1026" max="1026" width="15.140625" style="100" customWidth="1"/>
    <col min="1027" max="1027" width="15" style="100" customWidth="1"/>
    <col min="1028" max="1028" width="15.7109375" style="100" customWidth="1"/>
    <col min="1029" max="1277" width="8.85546875" style="100"/>
    <col min="1278" max="1278" width="51.5703125" style="100" customWidth="1"/>
    <col min="1279" max="1279" width="14.42578125" style="100" customWidth="1"/>
    <col min="1280" max="1280" width="15.5703125" style="100" customWidth="1"/>
    <col min="1281" max="1281" width="13.7109375" style="100" customWidth="1"/>
    <col min="1282" max="1282" width="15.140625" style="100" customWidth="1"/>
    <col min="1283" max="1283" width="15" style="100" customWidth="1"/>
    <col min="1284" max="1284" width="15.7109375" style="100" customWidth="1"/>
    <col min="1285" max="1533" width="8.85546875" style="100"/>
    <col min="1534" max="1534" width="51.5703125" style="100" customWidth="1"/>
    <col min="1535" max="1535" width="14.42578125" style="100" customWidth="1"/>
    <col min="1536" max="1536" width="15.5703125" style="100" customWidth="1"/>
    <col min="1537" max="1537" width="13.7109375" style="100" customWidth="1"/>
    <col min="1538" max="1538" width="15.140625" style="100" customWidth="1"/>
    <col min="1539" max="1539" width="15" style="100" customWidth="1"/>
    <col min="1540" max="1540" width="15.7109375" style="100" customWidth="1"/>
    <col min="1541" max="1789" width="8.85546875" style="100"/>
    <col min="1790" max="1790" width="51.5703125" style="100" customWidth="1"/>
    <col min="1791" max="1791" width="14.42578125" style="100" customWidth="1"/>
    <col min="1792" max="1792" width="15.5703125" style="100" customWidth="1"/>
    <col min="1793" max="1793" width="13.7109375" style="100" customWidth="1"/>
    <col min="1794" max="1794" width="15.140625" style="100" customWidth="1"/>
    <col min="1795" max="1795" width="15" style="100" customWidth="1"/>
    <col min="1796" max="1796" width="15.7109375" style="100" customWidth="1"/>
    <col min="1797" max="2045" width="8.85546875" style="100"/>
    <col min="2046" max="2046" width="51.5703125" style="100" customWidth="1"/>
    <col min="2047" max="2047" width="14.42578125" style="100" customWidth="1"/>
    <col min="2048" max="2048" width="15.5703125" style="100" customWidth="1"/>
    <col min="2049" max="2049" width="13.7109375" style="100" customWidth="1"/>
    <col min="2050" max="2050" width="15.140625" style="100" customWidth="1"/>
    <col min="2051" max="2051" width="15" style="100" customWidth="1"/>
    <col min="2052" max="2052" width="15.7109375" style="100" customWidth="1"/>
    <col min="2053" max="2301" width="8.85546875" style="100"/>
    <col min="2302" max="2302" width="51.5703125" style="100" customWidth="1"/>
    <col min="2303" max="2303" width="14.42578125" style="100" customWidth="1"/>
    <col min="2304" max="2304" width="15.5703125" style="100" customWidth="1"/>
    <col min="2305" max="2305" width="13.7109375" style="100" customWidth="1"/>
    <col min="2306" max="2306" width="15.140625" style="100" customWidth="1"/>
    <col min="2307" max="2307" width="15" style="100" customWidth="1"/>
    <col min="2308" max="2308" width="15.7109375" style="100" customWidth="1"/>
    <col min="2309" max="2557" width="8.85546875" style="100"/>
    <col min="2558" max="2558" width="51.5703125" style="100" customWidth="1"/>
    <col min="2559" max="2559" width="14.42578125" style="100" customWidth="1"/>
    <col min="2560" max="2560" width="15.5703125" style="100" customWidth="1"/>
    <col min="2561" max="2561" width="13.7109375" style="100" customWidth="1"/>
    <col min="2562" max="2562" width="15.140625" style="100" customWidth="1"/>
    <col min="2563" max="2563" width="15" style="100" customWidth="1"/>
    <col min="2564" max="2564" width="15.7109375" style="100" customWidth="1"/>
    <col min="2565" max="2813" width="8.85546875" style="100"/>
    <col min="2814" max="2814" width="51.5703125" style="100" customWidth="1"/>
    <col min="2815" max="2815" width="14.42578125" style="100" customWidth="1"/>
    <col min="2816" max="2816" width="15.5703125" style="100" customWidth="1"/>
    <col min="2817" max="2817" width="13.7109375" style="100" customWidth="1"/>
    <col min="2818" max="2818" width="15.140625" style="100" customWidth="1"/>
    <col min="2819" max="2819" width="15" style="100" customWidth="1"/>
    <col min="2820" max="2820" width="15.7109375" style="100" customWidth="1"/>
    <col min="2821" max="3069" width="8.85546875" style="100"/>
    <col min="3070" max="3070" width="51.5703125" style="100" customWidth="1"/>
    <col min="3071" max="3071" width="14.42578125" style="100" customWidth="1"/>
    <col min="3072" max="3072" width="15.5703125" style="100" customWidth="1"/>
    <col min="3073" max="3073" width="13.7109375" style="100" customWidth="1"/>
    <col min="3074" max="3074" width="15.140625" style="100" customWidth="1"/>
    <col min="3075" max="3075" width="15" style="100" customWidth="1"/>
    <col min="3076" max="3076" width="15.7109375" style="100" customWidth="1"/>
    <col min="3077" max="3325" width="8.85546875" style="100"/>
    <col min="3326" max="3326" width="51.5703125" style="100" customWidth="1"/>
    <col min="3327" max="3327" width="14.42578125" style="100" customWidth="1"/>
    <col min="3328" max="3328" width="15.5703125" style="100" customWidth="1"/>
    <col min="3329" max="3329" width="13.7109375" style="100" customWidth="1"/>
    <col min="3330" max="3330" width="15.140625" style="100" customWidth="1"/>
    <col min="3331" max="3331" width="15" style="100" customWidth="1"/>
    <col min="3332" max="3332" width="15.7109375" style="100" customWidth="1"/>
    <col min="3333" max="3581" width="8.85546875" style="100"/>
    <col min="3582" max="3582" width="51.5703125" style="100" customWidth="1"/>
    <col min="3583" max="3583" width="14.42578125" style="100" customWidth="1"/>
    <col min="3584" max="3584" width="15.5703125" style="100" customWidth="1"/>
    <col min="3585" max="3585" width="13.7109375" style="100" customWidth="1"/>
    <col min="3586" max="3586" width="15.140625" style="100" customWidth="1"/>
    <col min="3587" max="3587" width="15" style="100" customWidth="1"/>
    <col min="3588" max="3588" width="15.7109375" style="100" customWidth="1"/>
    <col min="3589" max="3837" width="8.85546875" style="100"/>
    <col min="3838" max="3838" width="51.5703125" style="100" customWidth="1"/>
    <col min="3839" max="3839" width="14.42578125" style="100" customWidth="1"/>
    <col min="3840" max="3840" width="15.5703125" style="100" customWidth="1"/>
    <col min="3841" max="3841" width="13.7109375" style="100" customWidth="1"/>
    <col min="3842" max="3842" width="15.140625" style="100" customWidth="1"/>
    <col min="3843" max="3843" width="15" style="100" customWidth="1"/>
    <col min="3844" max="3844" width="15.7109375" style="100" customWidth="1"/>
    <col min="3845" max="4093" width="8.85546875" style="100"/>
    <col min="4094" max="4094" width="51.5703125" style="100" customWidth="1"/>
    <col min="4095" max="4095" width="14.42578125" style="100" customWidth="1"/>
    <col min="4096" max="4096" width="15.5703125" style="100" customWidth="1"/>
    <col min="4097" max="4097" width="13.7109375" style="100" customWidth="1"/>
    <col min="4098" max="4098" width="15.140625" style="100" customWidth="1"/>
    <col min="4099" max="4099" width="15" style="100" customWidth="1"/>
    <col min="4100" max="4100" width="15.7109375" style="100" customWidth="1"/>
    <col min="4101" max="4349" width="8.85546875" style="100"/>
    <col min="4350" max="4350" width="51.5703125" style="100" customWidth="1"/>
    <col min="4351" max="4351" width="14.42578125" style="100" customWidth="1"/>
    <col min="4352" max="4352" width="15.5703125" style="100" customWidth="1"/>
    <col min="4353" max="4353" width="13.7109375" style="100" customWidth="1"/>
    <col min="4354" max="4354" width="15.140625" style="100" customWidth="1"/>
    <col min="4355" max="4355" width="15" style="100" customWidth="1"/>
    <col min="4356" max="4356" width="15.7109375" style="100" customWidth="1"/>
    <col min="4357" max="4605" width="8.85546875" style="100"/>
    <col min="4606" max="4606" width="51.5703125" style="100" customWidth="1"/>
    <col min="4607" max="4607" width="14.42578125" style="100" customWidth="1"/>
    <col min="4608" max="4608" width="15.5703125" style="100" customWidth="1"/>
    <col min="4609" max="4609" width="13.7109375" style="100" customWidth="1"/>
    <col min="4610" max="4610" width="15.140625" style="100" customWidth="1"/>
    <col min="4611" max="4611" width="15" style="100" customWidth="1"/>
    <col min="4612" max="4612" width="15.7109375" style="100" customWidth="1"/>
    <col min="4613" max="4861" width="8.85546875" style="100"/>
    <col min="4862" max="4862" width="51.5703125" style="100" customWidth="1"/>
    <col min="4863" max="4863" width="14.42578125" style="100" customWidth="1"/>
    <col min="4864" max="4864" width="15.5703125" style="100" customWidth="1"/>
    <col min="4865" max="4865" width="13.7109375" style="100" customWidth="1"/>
    <col min="4866" max="4866" width="15.140625" style="100" customWidth="1"/>
    <col min="4867" max="4867" width="15" style="100" customWidth="1"/>
    <col min="4868" max="4868" width="15.7109375" style="100" customWidth="1"/>
    <col min="4869" max="5117" width="8.85546875" style="100"/>
    <col min="5118" max="5118" width="51.5703125" style="100" customWidth="1"/>
    <col min="5119" max="5119" width="14.42578125" style="100" customWidth="1"/>
    <col min="5120" max="5120" width="15.5703125" style="100" customWidth="1"/>
    <col min="5121" max="5121" width="13.7109375" style="100" customWidth="1"/>
    <col min="5122" max="5122" width="15.140625" style="100" customWidth="1"/>
    <col min="5123" max="5123" width="15" style="100" customWidth="1"/>
    <col min="5124" max="5124" width="15.7109375" style="100" customWidth="1"/>
    <col min="5125" max="5373" width="8.85546875" style="100"/>
    <col min="5374" max="5374" width="51.5703125" style="100" customWidth="1"/>
    <col min="5375" max="5375" width="14.42578125" style="100" customWidth="1"/>
    <col min="5376" max="5376" width="15.5703125" style="100" customWidth="1"/>
    <col min="5377" max="5377" width="13.7109375" style="100" customWidth="1"/>
    <col min="5378" max="5378" width="15.140625" style="100" customWidth="1"/>
    <col min="5379" max="5379" width="15" style="100" customWidth="1"/>
    <col min="5380" max="5380" width="15.7109375" style="100" customWidth="1"/>
    <col min="5381" max="5629" width="8.85546875" style="100"/>
    <col min="5630" max="5630" width="51.5703125" style="100" customWidth="1"/>
    <col min="5631" max="5631" width="14.42578125" style="100" customWidth="1"/>
    <col min="5632" max="5632" width="15.5703125" style="100" customWidth="1"/>
    <col min="5633" max="5633" width="13.7109375" style="100" customWidth="1"/>
    <col min="5634" max="5634" width="15.140625" style="100" customWidth="1"/>
    <col min="5635" max="5635" width="15" style="100" customWidth="1"/>
    <col min="5636" max="5636" width="15.7109375" style="100" customWidth="1"/>
    <col min="5637" max="5885" width="8.85546875" style="100"/>
    <col min="5886" max="5886" width="51.5703125" style="100" customWidth="1"/>
    <col min="5887" max="5887" width="14.42578125" style="100" customWidth="1"/>
    <col min="5888" max="5888" width="15.5703125" style="100" customWidth="1"/>
    <col min="5889" max="5889" width="13.7109375" style="100" customWidth="1"/>
    <col min="5890" max="5890" width="15.140625" style="100" customWidth="1"/>
    <col min="5891" max="5891" width="15" style="100" customWidth="1"/>
    <col min="5892" max="5892" width="15.7109375" style="100" customWidth="1"/>
    <col min="5893" max="6141" width="8.85546875" style="100"/>
    <col min="6142" max="6142" width="51.5703125" style="100" customWidth="1"/>
    <col min="6143" max="6143" width="14.42578125" style="100" customWidth="1"/>
    <col min="6144" max="6144" width="15.5703125" style="100" customWidth="1"/>
    <col min="6145" max="6145" width="13.7109375" style="100" customWidth="1"/>
    <col min="6146" max="6146" width="15.140625" style="100" customWidth="1"/>
    <col min="6147" max="6147" width="15" style="100" customWidth="1"/>
    <col min="6148" max="6148" width="15.7109375" style="100" customWidth="1"/>
    <col min="6149" max="6397" width="8.85546875" style="100"/>
    <col min="6398" max="6398" width="51.5703125" style="100" customWidth="1"/>
    <col min="6399" max="6399" width="14.42578125" style="100" customWidth="1"/>
    <col min="6400" max="6400" width="15.5703125" style="100" customWidth="1"/>
    <col min="6401" max="6401" width="13.7109375" style="100" customWidth="1"/>
    <col min="6402" max="6402" width="15.140625" style="100" customWidth="1"/>
    <col min="6403" max="6403" width="15" style="100" customWidth="1"/>
    <col min="6404" max="6404" width="15.7109375" style="100" customWidth="1"/>
    <col min="6405" max="6653" width="8.85546875" style="100"/>
    <col min="6654" max="6654" width="51.5703125" style="100" customWidth="1"/>
    <col min="6655" max="6655" width="14.42578125" style="100" customWidth="1"/>
    <col min="6656" max="6656" width="15.5703125" style="100" customWidth="1"/>
    <col min="6657" max="6657" width="13.7109375" style="100" customWidth="1"/>
    <col min="6658" max="6658" width="15.140625" style="100" customWidth="1"/>
    <col min="6659" max="6659" width="15" style="100" customWidth="1"/>
    <col min="6660" max="6660" width="15.7109375" style="100" customWidth="1"/>
    <col min="6661" max="6909" width="8.85546875" style="100"/>
    <col min="6910" max="6910" width="51.5703125" style="100" customWidth="1"/>
    <col min="6911" max="6911" width="14.42578125" style="100" customWidth="1"/>
    <col min="6912" max="6912" width="15.5703125" style="100" customWidth="1"/>
    <col min="6913" max="6913" width="13.7109375" style="100" customWidth="1"/>
    <col min="6914" max="6914" width="15.140625" style="100" customWidth="1"/>
    <col min="6915" max="6915" width="15" style="100" customWidth="1"/>
    <col min="6916" max="6916" width="15.7109375" style="100" customWidth="1"/>
    <col min="6917" max="7165" width="8.85546875" style="100"/>
    <col min="7166" max="7166" width="51.5703125" style="100" customWidth="1"/>
    <col min="7167" max="7167" width="14.42578125" style="100" customWidth="1"/>
    <col min="7168" max="7168" width="15.5703125" style="100" customWidth="1"/>
    <col min="7169" max="7169" width="13.7109375" style="100" customWidth="1"/>
    <col min="7170" max="7170" width="15.140625" style="100" customWidth="1"/>
    <col min="7171" max="7171" width="15" style="100" customWidth="1"/>
    <col min="7172" max="7172" width="15.7109375" style="100" customWidth="1"/>
    <col min="7173" max="7421" width="8.85546875" style="100"/>
    <col min="7422" max="7422" width="51.5703125" style="100" customWidth="1"/>
    <col min="7423" max="7423" width="14.42578125" style="100" customWidth="1"/>
    <col min="7424" max="7424" width="15.5703125" style="100" customWidth="1"/>
    <col min="7425" max="7425" width="13.7109375" style="100" customWidth="1"/>
    <col min="7426" max="7426" width="15.140625" style="100" customWidth="1"/>
    <col min="7427" max="7427" width="15" style="100" customWidth="1"/>
    <col min="7428" max="7428" width="15.7109375" style="100" customWidth="1"/>
    <col min="7429" max="7677" width="8.85546875" style="100"/>
    <col min="7678" max="7678" width="51.5703125" style="100" customWidth="1"/>
    <col min="7679" max="7679" width="14.42578125" style="100" customWidth="1"/>
    <col min="7680" max="7680" width="15.5703125" style="100" customWidth="1"/>
    <col min="7681" max="7681" width="13.7109375" style="100" customWidth="1"/>
    <col min="7682" max="7682" width="15.140625" style="100" customWidth="1"/>
    <col min="7683" max="7683" width="15" style="100" customWidth="1"/>
    <col min="7684" max="7684" width="15.7109375" style="100" customWidth="1"/>
    <col min="7685" max="7933" width="8.85546875" style="100"/>
    <col min="7934" max="7934" width="51.5703125" style="100" customWidth="1"/>
    <col min="7935" max="7935" width="14.42578125" style="100" customWidth="1"/>
    <col min="7936" max="7936" width="15.5703125" style="100" customWidth="1"/>
    <col min="7937" max="7937" width="13.7109375" style="100" customWidth="1"/>
    <col min="7938" max="7938" width="15.140625" style="100" customWidth="1"/>
    <col min="7939" max="7939" width="15" style="100" customWidth="1"/>
    <col min="7940" max="7940" width="15.7109375" style="100" customWidth="1"/>
    <col min="7941" max="8189" width="8.85546875" style="100"/>
    <col min="8190" max="8190" width="51.5703125" style="100" customWidth="1"/>
    <col min="8191" max="8191" width="14.42578125" style="100" customWidth="1"/>
    <col min="8192" max="8192" width="15.5703125" style="100" customWidth="1"/>
    <col min="8193" max="8193" width="13.7109375" style="100" customWidth="1"/>
    <col min="8194" max="8194" width="15.140625" style="100" customWidth="1"/>
    <col min="8195" max="8195" width="15" style="100" customWidth="1"/>
    <col min="8196" max="8196" width="15.7109375" style="100" customWidth="1"/>
    <col min="8197" max="8445" width="8.85546875" style="100"/>
    <col min="8446" max="8446" width="51.5703125" style="100" customWidth="1"/>
    <col min="8447" max="8447" width="14.42578125" style="100" customWidth="1"/>
    <col min="8448" max="8448" width="15.5703125" style="100" customWidth="1"/>
    <col min="8449" max="8449" width="13.7109375" style="100" customWidth="1"/>
    <col min="8450" max="8450" width="15.140625" style="100" customWidth="1"/>
    <col min="8451" max="8451" width="15" style="100" customWidth="1"/>
    <col min="8452" max="8452" width="15.7109375" style="100" customWidth="1"/>
    <col min="8453" max="8701" width="8.85546875" style="100"/>
    <col min="8702" max="8702" width="51.5703125" style="100" customWidth="1"/>
    <col min="8703" max="8703" width="14.42578125" style="100" customWidth="1"/>
    <col min="8704" max="8704" width="15.5703125" style="100" customWidth="1"/>
    <col min="8705" max="8705" width="13.7109375" style="100" customWidth="1"/>
    <col min="8706" max="8706" width="15.140625" style="100" customWidth="1"/>
    <col min="8707" max="8707" width="15" style="100" customWidth="1"/>
    <col min="8708" max="8708" width="15.7109375" style="100" customWidth="1"/>
    <col min="8709" max="8957" width="8.85546875" style="100"/>
    <col min="8958" max="8958" width="51.5703125" style="100" customWidth="1"/>
    <col min="8959" max="8959" width="14.42578125" style="100" customWidth="1"/>
    <col min="8960" max="8960" width="15.5703125" style="100" customWidth="1"/>
    <col min="8961" max="8961" width="13.7109375" style="100" customWidth="1"/>
    <col min="8962" max="8962" width="15.140625" style="100" customWidth="1"/>
    <col min="8963" max="8963" width="15" style="100" customWidth="1"/>
    <col min="8964" max="8964" width="15.7109375" style="100" customWidth="1"/>
    <col min="8965" max="9213" width="8.85546875" style="100"/>
    <col min="9214" max="9214" width="51.5703125" style="100" customWidth="1"/>
    <col min="9215" max="9215" width="14.42578125" style="100" customWidth="1"/>
    <col min="9216" max="9216" width="15.5703125" style="100" customWidth="1"/>
    <col min="9217" max="9217" width="13.7109375" style="100" customWidth="1"/>
    <col min="9218" max="9218" width="15.140625" style="100" customWidth="1"/>
    <col min="9219" max="9219" width="15" style="100" customWidth="1"/>
    <col min="9220" max="9220" width="15.7109375" style="100" customWidth="1"/>
    <col min="9221" max="9469" width="8.85546875" style="100"/>
    <col min="9470" max="9470" width="51.5703125" style="100" customWidth="1"/>
    <col min="9471" max="9471" width="14.42578125" style="100" customWidth="1"/>
    <col min="9472" max="9472" width="15.5703125" style="100" customWidth="1"/>
    <col min="9473" max="9473" width="13.7109375" style="100" customWidth="1"/>
    <col min="9474" max="9474" width="15.140625" style="100" customWidth="1"/>
    <col min="9475" max="9475" width="15" style="100" customWidth="1"/>
    <col min="9476" max="9476" width="15.7109375" style="100" customWidth="1"/>
    <col min="9477" max="9725" width="8.85546875" style="100"/>
    <col min="9726" max="9726" width="51.5703125" style="100" customWidth="1"/>
    <col min="9727" max="9727" width="14.42578125" style="100" customWidth="1"/>
    <col min="9728" max="9728" width="15.5703125" style="100" customWidth="1"/>
    <col min="9729" max="9729" width="13.7109375" style="100" customWidth="1"/>
    <col min="9730" max="9730" width="15.140625" style="100" customWidth="1"/>
    <col min="9731" max="9731" width="15" style="100" customWidth="1"/>
    <col min="9732" max="9732" width="15.7109375" style="100" customWidth="1"/>
    <col min="9733" max="9981" width="8.85546875" style="100"/>
    <col min="9982" max="9982" width="51.5703125" style="100" customWidth="1"/>
    <col min="9983" max="9983" width="14.42578125" style="100" customWidth="1"/>
    <col min="9984" max="9984" width="15.5703125" style="100" customWidth="1"/>
    <col min="9985" max="9985" width="13.7109375" style="100" customWidth="1"/>
    <col min="9986" max="9986" width="15.140625" style="100" customWidth="1"/>
    <col min="9987" max="9987" width="15" style="100" customWidth="1"/>
    <col min="9988" max="9988" width="15.7109375" style="100" customWidth="1"/>
    <col min="9989" max="10237" width="8.85546875" style="100"/>
    <col min="10238" max="10238" width="51.5703125" style="100" customWidth="1"/>
    <col min="10239" max="10239" width="14.42578125" style="100" customWidth="1"/>
    <col min="10240" max="10240" width="15.5703125" style="100" customWidth="1"/>
    <col min="10241" max="10241" width="13.7109375" style="100" customWidth="1"/>
    <col min="10242" max="10242" width="15.140625" style="100" customWidth="1"/>
    <col min="10243" max="10243" width="15" style="100" customWidth="1"/>
    <col min="10244" max="10244" width="15.7109375" style="100" customWidth="1"/>
    <col min="10245" max="10493" width="8.85546875" style="100"/>
    <col min="10494" max="10494" width="51.5703125" style="100" customWidth="1"/>
    <col min="10495" max="10495" width="14.42578125" style="100" customWidth="1"/>
    <col min="10496" max="10496" width="15.5703125" style="100" customWidth="1"/>
    <col min="10497" max="10497" width="13.7109375" style="100" customWidth="1"/>
    <col min="10498" max="10498" width="15.140625" style="100" customWidth="1"/>
    <col min="10499" max="10499" width="15" style="100" customWidth="1"/>
    <col min="10500" max="10500" width="15.7109375" style="100" customWidth="1"/>
    <col min="10501" max="10749" width="8.85546875" style="100"/>
    <col min="10750" max="10750" width="51.5703125" style="100" customWidth="1"/>
    <col min="10751" max="10751" width="14.42578125" style="100" customWidth="1"/>
    <col min="10752" max="10752" width="15.5703125" style="100" customWidth="1"/>
    <col min="10753" max="10753" width="13.7109375" style="100" customWidth="1"/>
    <col min="10754" max="10754" width="15.140625" style="100" customWidth="1"/>
    <col min="10755" max="10755" width="15" style="100" customWidth="1"/>
    <col min="10756" max="10756" width="15.7109375" style="100" customWidth="1"/>
    <col min="10757" max="11005" width="8.85546875" style="100"/>
    <col min="11006" max="11006" width="51.5703125" style="100" customWidth="1"/>
    <col min="11007" max="11007" width="14.42578125" style="100" customWidth="1"/>
    <col min="11008" max="11008" width="15.5703125" style="100" customWidth="1"/>
    <col min="11009" max="11009" width="13.7109375" style="100" customWidth="1"/>
    <col min="11010" max="11010" width="15.140625" style="100" customWidth="1"/>
    <col min="11011" max="11011" width="15" style="100" customWidth="1"/>
    <col min="11012" max="11012" width="15.7109375" style="100" customWidth="1"/>
    <col min="11013" max="11261" width="8.85546875" style="100"/>
    <col min="11262" max="11262" width="51.5703125" style="100" customWidth="1"/>
    <col min="11263" max="11263" width="14.42578125" style="100" customWidth="1"/>
    <col min="11264" max="11264" width="15.5703125" style="100" customWidth="1"/>
    <col min="11265" max="11265" width="13.7109375" style="100" customWidth="1"/>
    <col min="11266" max="11266" width="15.140625" style="100" customWidth="1"/>
    <col min="11267" max="11267" width="15" style="100" customWidth="1"/>
    <col min="11268" max="11268" width="15.7109375" style="100" customWidth="1"/>
    <col min="11269" max="11517" width="8.85546875" style="100"/>
    <col min="11518" max="11518" width="51.5703125" style="100" customWidth="1"/>
    <col min="11519" max="11519" width="14.42578125" style="100" customWidth="1"/>
    <col min="11520" max="11520" width="15.5703125" style="100" customWidth="1"/>
    <col min="11521" max="11521" width="13.7109375" style="100" customWidth="1"/>
    <col min="11522" max="11522" width="15.140625" style="100" customWidth="1"/>
    <col min="11523" max="11523" width="15" style="100" customWidth="1"/>
    <col min="11524" max="11524" width="15.7109375" style="100" customWidth="1"/>
    <col min="11525" max="11773" width="8.85546875" style="100"/>
    <col min="11774" max="11774" width="51.5703125" style="100" customWidth="1"/>
    <col min="11775" max="11775" width="14.42578125" style="100" customWidth="1"/>
    <col min="11776" max="11776" width="15.5703125" style="100" customWidth="1"/>
    <col min="11777" max="11777" width="13.7109375" style="100" customWidth="1"/>
    <col min="11778" max="11778" width="15.140625" style="100" customWidth="1"/>
    <col min="11779" max="11779" width="15" style="100" customWidth="1"/>
    <col min="11780" max="11780" width="15.7109375" style="100" customWidth="1"/>
    <col min="11781" max="12029" width="8.85546875" style="100"/>
    <col min="12030" max="12030" width="51.5703125" style="100" customWidth="1"/>
    <col min="12031" max="12031" width="14.42578125" style="100" customWidth="1"/>
    <col min="12032" max="12032" width="15.5703125" style="100" customWidth="1"/>
    <col min="12033" max="12033" width="13.7109375" style="100" customWidth="1"/>
    <col min="12034" max="12034" width="15.140625" style="100" customWidth="1"/>
    <col min="12035" max="12035" width="15" style="100" customWidth="1"/>
    <col min="12036" max="12036" width="15.7109375" style="100" customWidth="1"/>
    <col min="12037" max="12285" width="8.85546875" style="100"/>
    <col min="12286" max="12286" width="51.5703125" style="100" customWidth="1"/>
    <col min="12287" max="12287" width="14.42578125" style="100" customWidth="1"/>
    <col min="12288" max="12288" width="15.5703125" style="100" customWidth="1"/>
    <col min="12289" max="12289" width="13.7109375" style="100" customWidth="1"/>
    <col min="12290" max="12290" width="15.140625" style="100" customWidth="1"/>
    <col min="12291" max="12291" width="15" style="100" customWidth="1"/>
    <col min="12292" max="12292" width="15.7109375" style="100" customWidth="1"/>
    <col min="12293" max="12541" width="8.85546875" style="100"/>
    <col min="12542" max="12542" width="51.5703125" style="100" customWidth="1"/>
    <col min="12543" max="12543" width="14.42578125" style="100" customWidth="1"/>
    <col min="12544" max="12544" width="15.5703125" style="100" customWidth="1"/>
    <col min="12545" max="12545" width="13.7109375" style="100" customWidth="1"/>
    <col min="12546" max="12546" width="15.140625" style="100" customWidth="1"/>
    <col min="12547" max="12547" width="15" style="100" customWidth="1"/>
    <col min="12548" max="12548" width="15.7109375" style="100" customWidth="1"/>
    <col min="12549" max="12797" width="8.85546875" style="100"/>
    <col min="12798" max="12798" width="51.5703125" style="100" customWidth="1"/>
    <col min="12799" max="12799" width="14.42578125" style="100" customWidth="1"/>
    <col min="12800" max="12800" width="15.5703125" style="100" customWidth="1"/>
    <col min="12801" max="12801" width="13.7109375" style="100" customWidth="1"/>
    <col min="12802" max="12802" width="15.140625" style="100" customWidth="1"/>
    <col min="12803" max="12803" width="15" style="100" customWidth="1"/>
    <col min="12804" max="12804" width="15.7109375" style="100" customWidth="1"/>
    <col min="12805" max="13053" width="8.85546875" style="100"/>
    <col min="13054" max="13054" width="51.5703125" style="100" customWidth="1"/>
    <col min="13055" max="13055" width="14.42578125" style="100" customWidth="1"/>
    <col min="13056" max="13056" width="15.5703125" style="100" customWidth="1"/>
    <col min="13057" max="13057" width="13.7109375" style="100" customWidth="1"/>
    <col min="13058" max="13058" width="15.140625" style="100" customWidth="1"/>
    <col min="13059" max="13059" width="15" style="100" customWidth="1"/>
    <col min="13060" max="13060" width="15.7109375" style="100" customWidth="1"/>
    <col min="13061" max="13309" width="8.85546875" style="100"/>
    <col min="13310" max="13310" width="51.5703125" style="100" customWidth="1"/>
    <col min="13311" max="13311" width="14.42578125" style="100" customWidth="1"/>
    <col min="13312" max="13312" width="15.5703125" style="100" customWidth="1"/>
    <col min="13313" max="13313" width="13.7109375" style="100" customWidth="1"/>
    <col min="13314" max="13314" width="15.140625" style="100" customWidth="1"/>
    <col min="13315" max="13315" width="15" style="100" customWidth="1"/>
    <col min="13316" max="13316" width="15.7109375" style="100" customWidth="1"/>
    <col min="13317" max="13565" width="8.85546875" style="100"/>
    <col min="13566" max="13566" width="51.5703125" style="100" customWidth="1"/>
    <col min="13567" max="13567" width="14.42578125" style="100" customWidth="1"/>
    <col min="13568" max="13568" width="15.5703125" style="100" customWidth="1"/>
    <col min="13569" max="13569" width="13.7109375" style="100" customWidth="1"/>
    <col min="13570" max="13570" width="15.140625" style="100" customWidth="1"/>
    <col min="13571" max="13571" width="15" style="100" customWidth="1"/>
    <col min="13572" max="13572" width="15.7109375" style="100" customWidth="1"/>
    <col min="13573" max="13821" width="8.85546875" style="100"/>
    <col min="13822" max="13822" width="51.5703125" style="100" customWidth="1"/>
    <col min="13823" max="13823" width="14.42578125" style="100" customWidth="1"/>
    <col min="13824" max="13824" width="15.5703125" style="100" customWidth="1"/>
    <col min="13825" max="13825" width="13.7109375" style="100" customWidth="1"/>
    <col min="13826" max="13826" width="15.140625" style="100" customWidth="1"/>
    <col min="13827" max="13827" width="15" style="100" customWidth="1"/>
    <col min="13828" max="13828" width="15.7109375" style="100" customWidth="1"/>
    <col min="13829" max="14077" width="8.85546875" style="100"/>
    <col min="14078" max="14078" width="51.5703125" style="100" customWidth="1"/>
    <col min="14079" max="14079" width="14.42578125" style="100" customWidth="1"/>
    <col min="14080" max="14080" width="15.5703125" style="100" customWidth="1"/>
    <col min="14081" max="14081" width="13.7109375" style="100" customWidth="1"/>
    <col min="14082" max="14082" width="15.140625" style="100" customWidth="1"/>
    <col min="14083" max="14083" width="15" style="100" customWidth="1"/>
    <col min="14084" max="14084" width="15.7109375" style="100" customWidth="1"/>
    <col min="14085" max="14333" width="8.85546875" style="100"/>
    <col min="14334" max="14334" width="51.5703125" style="100" customWidth="1"/>
    <col min="14335" max="14335" width="14.42578125" style="100" customWidth="1"/>
    <col min="14336" max="14336" width="15.5703125" style="100" customWidth="1"/>
    <col min="14337" max="14337" width="13.7109375" style="100" customWidth="1"/>
    <col min="14338" max="14338" width="15.140625" style="100" customWidth="1"/>
    <col min="14339" max="14339" width="15" style="100" customWidth="1"/>
    <col min="14340" max="14340" width="15.7109375" style="100" customWidth="1"/>
    <col min="14341" max="14589" width="8.85546875" style="100"/>
    <col min="14590" max="14590" width="51.5703125" style="100" customWidth="1"/>
    <col min="14591" max="14591" width="14.42578125" style="100" customWidth="1"/>
    <col min="14592" max="14592" width="15.5703125" style="100" customWidth="1"/>
    <col min="14593" max="14593" width="13.7109375" style="100" customWidth="1"/>
    <col min="14594" max="14594" width="15.140625" style="100" customWidth="1"/>
    <col min="14595" max="14595" width="15" style="100" customWidth="1"/>
    <col min="14596" max="14596" width="15.7109375" style="100" customWidth="1"/>
    <col min="14597" max="14845" width="8.85546875" style="100"/>
    <col min="14846" max="14846" width="51.5703125" style="100" customWidth="1"/>
    <col min="14847" max="14847" width="14.42578125" style="100" customWidth="1"/>
    <col min="14848" max="14848" width="15.5703125" style="100" customWidth="1"/>
    <col min="14849" max="14849" width="13.7109375" style="100" customWidth="1"/>
    <col min="14850" max="14850" width="15.140625" style="100" customWidth="1"/>
    <col min="14851" max="14851" width="15" style="100" customWidth="1"/>
    <col min="14852" max="14852" width="15.7109375" style="100" customWidth="1"/>
    <col min="14853" max="15101" width="8.85546875" style="100"/>
    <col min="15102" max="15102" width="51.5703125" style="100" customWidth="1"/>
    <col min="15103" max="15103" width="14.42578125" style="100" customWidth="1"/>
    <col min="15104" max="15104" width="15.5703125" style="100" customWidth="1"/>
    <col min="15105" max="15105" width="13.7109375" style="100" customWidth="1"/>
    <col min="15106" max="15106" width="15.140625" style="100" customWidth="1"/>
    <col min="15107" max="15107" width="15" style="100" customWidth="1"/>
    <col min="15108" max="15108" width="15.7109375" style="100" customWidth="1"/>
    <col min="15109" max="15357" width="8.85546875" style="100"/>
    <col min="15358" max="15358" width="51.5703125" style="100" customWidth="1"/>
    <col min="15359" max="15359" width="14.42578125" style="100" customWidth="1"/>
    <col min="15360" max="15360" width="15.5703125" style="100" customWidth="1"/>
    <col min="15361" max="15361" width="13.7109375" style="100" customWidth="1"/>
    <col min="15362" max="15362" width="15.140625" style="100" customWidth="1"/>
    <col min="15363" max="15363" width="15" style="100" customWidth="1"/>
    <col min="15364" max="15364" width="15.7109375" style="100" customWidth="1"/>
    <col min="15365" max="15613" width="8.85546875" style="100"/>
    <col min="15614" max="15614" width="51.5703125" style="100" customWidth="1"/>
    <col min="15615" max="15615" width="14.42578125" style="100" customWidth="1"/>
    <col min="15616" max="15616" width="15.5703125" style="100" customWidth="1"/>
    <col min="15617" max="15617" width="13.7109375" style="100" customWidth="1"/>
    <col min="15618" max="15618" width="15.140625" style="100" customWidth="1"/>
    <col min="15619" max="15619" width="15" style="100" customWidth="1"/>
    <col min="15620" max="15620" width="15.7109375" style="100" customWidth="1"/>
    <col min="15621" max="15869" width="8.85546875" style="100"/>
    <col min="15870" max="15870" width="51.5703125" style="100" customWidth="1"/>
    <col min="15871" max="15871" width="14.42578125" style="100" customWidth="1"/>
    <col min="15872" max="15872" width="15.5703125" style="100" customWidth="1"/>
    <col min="15873" max="15873" width="13.7109375" style="100" customWidth="1"/>
    <col min="15874" max="15874" width="15.140625" style="100" customWidth="1"/>
    <col min="15875" max="15875" width="15" style="100" customWidth="1"/>
    <col min="15876" max="15876" width="15.7109375" style="100" customWidth="1"/>
    <col min="15877" max="16125" width="8.85546875" style="100"/>
    <col min="16126" max="16126" width="51.5703125" style="100" customWidth="1"/>
    <col min="16127" max="16127" width="14.42578125" style="100" customWidth="1"/>
    <col min="16128" max="16128" width="15.5703125" style="100" customWidth="1"/>
    <col min="16129" max="16129" width="13.7109375" style="100" customWidth="1"/>
    <col min="16130" max="16130" width="15.140625" style="100" customWidth="1"/>
    <col min="16131" max="16131" width="15" style="100" customWidth="1"/>
    <col min="16132" max="16132" width="15.7109375" style="100" customWidth="1"/>
    <col min="16133" max="16384" width="8.85546875" style="100"/>
  </cols>
  <sheetData>
    <row r="1" spans="1:13" s="83" customFormat="1" ht="22.5" customHeight="1" x14ac:dyDescent="0.3">
      <c r="A1" s="394" t="s">
        <v>338</v>
      </c>
      <c r="B1" s="394"/>
      <c r="C1" s="394"/>
      <c r="D1" s="394"/>
      <c r="E1" s="394"/>
      <c r="F1" s="394"/>
      <c r="G1" s="394"/>
      <c r="H1" s="394"/>
      <c r="I1" s="394"/>
    </row>
    <row r="2" spans="1:13" s="83" customFormat="1" ht="19.5" customHeight="1" x14ac:dyDescent="0.3">
      <c r="A2" s="387" t="s">
        <v>53</v>
      </c>
      <c r="B2" s="387"/>
      <c r="C2" s="387"/>
      <c r="D2" s="387"/>
      <c r="E2" s="387"/>
      <c r="F2" s="387"/>
      <c r="G2" s="387"/>
      <c r="H2" s="387"/>
      <c r="I2" s="387"/>
    </row>
    <row r="3" spans="1:13" s="86" customFormat="1" ht="15.75" customHeight="1" x14ac:dyDescent="0.3">
      <c r="A3" s="279" t="s">
        <v>243</v>
      </c>
      <c r="B3" s="190"/>
      <c r="C3" s="190"/>
      <c r="D3" s="190"/>
      <c r="E3" s="190"/>
      <c r="F3" s="190"/>
      <c r="G3" s="190"/>
      <c r="H3" s="190"/>
      <c r="I3" s="313" t="s">
        <v>339</v>
      </c>
    </row>
    <row r="4" spans="1:13" s="86" customFormat="1" ht="36" customHeight="1" x14ac:dyDescent="0.2">
      <c r="A4" s="421"/>
      <c r="B4" s="414" t="s">
        <v>530</v>
      </c>
      <c r="C4" s="415"/>
      <c r="D4" s="415"/>
      <c r="E4" s="416"/>
      <c r="F4" s="417" t="s">
        <v>535</v>
      </c>
      <c r="G4" s="418"/>
      <c r="H4" s="418"/>
      <c r="I4" s="419"/>
    </row>
    <row r="5" spans="1:13" s="86" customFormat="1" ht="69.75" customHeight="1" x14ac:dyDescent="0.2">
      <c r="A5" s="421"/>
      <c r="B5" s="314" t="s">
        <v>340</v>
      </c>
      <c r="C5" s="314" t="s">
        <v>341</v>
      </c>
      <c r="D5" s="314" t="s">
        <v>342</v>
      </c>
      <c r="E5" s="314" t="s">
        <v>341</v>
      </c>
      <c r="F5" s="314" t="s">
        <v>340</v>
      </c>
      <c r="G5" s="314" t="s">
        <v>341</v>
      </c>
      <c r="H5" s="314" t="s">
        <v>342</v>
      </c>
      <c r="I5" s="314" t="s">
        <v>341</v>
      </c>
    </row>
    <row r="6" spans="1:13" s="86" customFormat="1" ht="39" customHeight="1" x14ac:dyDescent="0.2">
      <c r="A6" s="336" t="s">
        <v>67</v>
      </c>
      <c r="B6" s="316">
        <f>SUM(B8:B16)</f>
        <v>17550</v>
      </c>
      <c r="C6" s="317">
        <f>B6/'16'!C5*100</f>
        <v>57.709381473808818</v>
      </c>
      <c r="D6" s="316">
        <f>SUM(D8:D16)</f>
        <v>12861</v>
      </c>
      <c r="E6" s="318">
        <f>100-C6</f>
        <v>42.290618526191182</v>
      </c>
      <c r="F6" s="316">
        <f>SUM(F8:F16)</f>
        <v>6538</v>
      </c>
      <c r="G6" s="317">
        <f>F6/'16'!F5*100</f>
        <v>61.028656772145993</v>
      </c>
      <c r="H6" s="316">
        <f>SUM(H8:H16)</f>
        <v>4175</v>
      </c>
      <c r="I6" s="318">
        <f>100-G6</f>
        <v>38.971343227854007</v>
      </c>
      <c r="K6" s="86">
        <v>540903</v>
      </c>
      <c r="L6" s="86">
        <v>488038</v>
      </c>
    </row>
    <row r="7" spans="1:13" s="86" customFormat="1" ht="18.75" customHeight="1" x14ac:dyDescent="0.2">
      <c r="A7" s="337" t="s">
        <v>410</v>
      </c>
      <c r="B7" s="198"/>
      <c r="C7" s="322"/>
      <c r="D7" s="198"/>
      <c r="E7" s="323"/>
      <c r="F7" s="198"/>
      <c r="G7" s="322"/>
      <c r="H7" s="198"/>
      <c r="I7" s="323"/>
    </row>
    <row r="8" spans="1:13" s="111" customFormat="1" ht="45.75" customHeight="1" x14ac:dyDescent="0.2">
      <c r="A8" s="338" t="s">
        <v>55</v>
      </c>
      <c r="B8" s="327">
        <f>[13]Дані!$I10</f>
        <v>1929</v>
      </c>
      <c r="C8" s="329">
        <f>B8/'16'!C7*100</f>
        <v>56.618726152039919</v>
      </c>
      <c r="D8" s="328">
        <f>'16'!C7-'17'!B8</f>
        <v>1478</v>
      </c>
      <c r="E8" s="329">
        <f>100-C8</f>
        <v>43.381273847960081</v>
      </c>
      <c r="F8" s="327">
        <f>[13]Дані!$AL10</f>
        <v>846</v>
      </c>
      <c r="G8" s="333">
        <f>F8/'16'!F7*100</f>
        <v>59.036985345429173</v>
      </c>
      <c r="H8" s="328">
        <f>'16'!F7-'17'!F8</f>
        <v>587</v>
      </c>
      <c r="I8" s="329">
        <f>100-G8</f>
        <v>40.963014654570827</v>
      </c>
      <c r="J8" s="137"/>
      <c r="K8" s="86">
        <v>76403</v>
      </c>
      <c r="L8" s="86">
        <v>67888</v>
      </c>
      <c r="M8" s="137"/>
    </row>
    <row r="9" spans="1:13" s="111" customFormat="1" ht="30" customHeight="1" x14ac:dyDescent="0.25">
      <c r="A9" s="136" t="s">
        <v>56</v>
      </c>
      <c r="B9" s="327">
        <f>[13]Дані!$I11</f>
        <v>1857</v>
      </c>
      <c r="C9" s="329">
        <f>B9/'16'!C8*100</f>
        <v>70.128398791540775</v>
      </c>
      <c r="D9" s="97">
        <f>'16'!C8-'17'!B9</f>
        <v>791</v>
      </c>
      <c r="E9" s="329">
        <v>32</v>
      </c>
      <c r="F9" s="327">
        <f>[13]Дані!$AL11</f>
        <v>791</v>
      </c>
      <c r="G9" s="333">
        <f>F9/'16'!F8*100</f>
        <v>73.994387277829745</v>
      </c>
      <c r="H9" s="328">
        <f>'16'!F8-'17'!F9</f>
        <v>278</v>
      </c>
      <c r="I9" s="331">
        <v>32.299999999999997</v>
      </c>
      <c r="K9" s="137">
        <v>49463</v>
      </c>
      <c r="L9" s="137">
        <v>43537</v>
      </c>
    </row>
    <row r="10" spans="1:13" ht="33" customHeight="1" x14ac:dyDescent="0.2">
      <c r="A10" s="136" t="s">
        <v>57</v>
      </c>
      <c r="B10" s="327">
        <f>[13]Дані!$I12</f>
        <v>2562</v>
      </c>
      <c r="C10" s="329">
        <f>B10/'16'!C9*100</f>
        <v>76.546160740962051</v>
      </c>
      <c r="D10" s="97">
        <f>'16'!C9-'17'!B10</f>
        <v>785</v>
      </c>
      <c r="E10" s="329">
        <v>26.2</v>
      </c>
      <c r="F10" s="327">
        <f>[13]Дані!$AL12</f>
        <v>901</v>
      </c>
      <c r="G10" s="333">
        <f>F10/'16'!F9*100</f>
        <v>77.20651242502143</v>
      </c>
      <c r="H10" s="328">
        <f>'16'!F9-'17'!F10</f>
        <v>266</v>
      </c>
      <c r="I10" s="330">
        <v>26.3</v>
      </c>
      <c r="K10" s="111">
        <v>56985</v>
      </c>
      <c r="L10" s="111">
        <v>50429</v>
      </c>
    </row>
    <row r="11" spans="1:13" ht="28.5" customHeight="1" x14ac:dyDescent="0.2">
      <c r="A11" s="136" t="s">
        <v>58</v>
      </c>
      <c r="B11" s="327">
        <f>[13]Дані!$I13</f>
        <v>1656</v>
      </c>
      <c r="C11" s="329">
        <f>B11/'16'!C10*100</f>
        <v>88.698446705945372</v>
      </c>
      <c r="D11" s="97">
        <f>'16'!C10-'17'!B11</f>
        <v>211</v>
      </c>
      <c r="E11" s="329">
        <v>11.9</v>
      </c>
      <c r="F11" s="327">
        <f>[13]Дані!$AL13</f>
        <v>599</v>
      </c>
      <c r="G11" s="333">
        <f>F11/'16'!F10*100</f>
        <v>88.740740740740748</v>
      </c>
      <c r="H11" s="328">
        <f>'16'!F10-'17'!F11</f>
        <v>76</v>
      </c>
      <c r="I11" s="330">
        <v>11.9</v>
      </c>
      <c r="K11" s="100">
        <v>31129</v>
      </c>
      <c r="L11" s="100">
        <v>27810</v>
      </c>
    </row>
    <row r="12" spans="1:13" s="103" customFormat="1" ht="31.5" customHeight="1" x14ac:dyDescent="0.2">
      <c r="A12" s="136" t="s">
        <v>59</v>
      </c>
      <c r="B12" s="327">
        <f>[13]Дані!$I14</f>
        <v>4514</v>
      </c>
      <c r="C12" s="329">
        <f>B12/'16'!C11*100</f>
        <v>75.09565796040593</v>
      </c>
      <c r="D12" s="97">
        <f>'16'!C11-'17'!B12</f>
        <v>1497</v>
      </c>
      <c r="E12" s="329">
        <v>22.3</v>
      </c>
      <c r="F12" s="327">
        <f>[13]Дані!$AL14</f>
        <v>1447</v>
      </c>
      <c r="G12" s="333">
        <f>F12/'16'!F11*100</f>
        <v>77.214514407684092</v>
      </c>
      <c r="H12" s="328">
        <f>'16'!F11-'17'!F12</f>
        <v>427</v>
      </c>
      <c r="I12" s="330">
        <v>22.5</v>
      </c>
      <c r="K12" s="100">
        <v>91835</v>
      </c>
      <c r="L12" s="100">
        <v>81618</v>
      </c>
    </row>
    <row r="13" spans="1:13" ht="51.75" customHeight="1" x14ac:dyDescent="0.2">
      <c r="A13" s="136" t="s">
        <v>60</v>
      </c>
      <c r="B13" s="327">
        <f>[13]Дані!$I15</f>
        <v>509</v>
      </c>
      <c r="C13" s="329">
        <f>B13/'16'!C12*100</f>
        <v>53.976670201484623</v>
      </c>
      <c r="D13" s="97">
        <f>'16'!C12-'17'!B13</f>
        <v>434</v>
      </c>
      <c r="E13" s="329">
        <v>40.200000000000003</v>
      </c>
      <c r="F13" s="327">
        <f>[13]Дані!$AL15</f>
        <v>192</v>
      </c>
      <c r="G13" s="333">
        <f>F13/'16'!F12*100</f>
        <v>60.377358490566039</v>
      </c>
      <c r="H13" s="328">
        <f>'16'!F12-'17'!F13</f>
        <v>126</v>
      </c>
      <c r="I13" s="330">
        <v>40.4</v>
      </c>
      <c r="K13" s="103">
        <v>20531</v>
      </c>
      <c r="L13" s="103">
        <v>19360</v>
      </c>
    </row>
    <row r="14" spans="1:13" ht="30.75" customHeight="1" x14ac:dyDescent="0.2">
      <c r="A14" s="136" t="s">
        <v>61</v>
      </c>
      <c r="B14" s="327">
        <f>[13]Дані!$I16</f>
        <v>892</v>
      </c>
      <c r="C14" s="329">
        <f>B14/'16'!C13*100</f>
        <v>33.993902439024396</v>
      </c>
      <c r="D14" s="97">
        <f>'16'!C13-'17'!B14</f>
        <v>1732</v>
      </c>
      <c r="E14" s="329">
        <v>66.8</v>
      </c>
      <c r="F14" s="327">
        <f>[13]Дані!$AL16</f>
        <v>300</v>
      </c>
      <c r="G14" s="333">
        <f>F14/'16'!F13*100</f>
        <v>40.106951871657756</v>
      </c>
      <c r="H14" s="328">
        <f>'16'!F13-'17'!F14</f>
        <v>448</v>
      </c>
      <c r="I14" s="330">
        <v>67</v>
      </c>
      <c r="K14" s="100">
        <v>50041</v>
      </c>
      <c r="L14" s="100">
        <v>44940</v>
      </c>
    </row>
    <row r="15" spans="1:13" ht="66.75" customHeight="1" x14ac:dyDescent="0.2">
      <c r="A15" s="136" t="s">
        <v>62</v>
      </c>
      <c r="B15" s="327">
        <f>[13]Дані!$I17</f>
        <v>1036</v>
      </c>
      <c r="C15" s="329">
        <f>B15/'16'!C14*100</f>
        <v>19.665907365223994</v>
      </c>
      <c r="D15" s="97">
        <f>'16'!C14-'17'!B15</f>
        <v>4232</v>
      </c>
      <c r="E15" s="329">
        <v>84.4</v>
      </c>
      <c r="F15" s="327">
        <f>[13]Дані!$AL17</f>
        <v>519</v>
      </c>
      <c r="G15" s="333">
        <f>F15/'16'!F14*100</f>
        <v>27.115987460815049</v>
      </c>
      <c r="H15" s="328">
        <f>'16'!F14-'17'!F15</f>
        <v>1395</v>
      </c>
      <c r="I15" s="330">
        <v>84.9</v>
      </c>
      <c r="K15" s="100">
        <v>98596</v>
      </c>
      <c r="L15" s="100">
        <v>92241</v>
      </c>
    </row>
    <row r="16" spans="1:13" ht="30" customHeight="1" x14ac:dyDescent="0.2">
      <c r="A16" s="136" t="s">
        <v>63</v>
      </c>
      <c r="B16" s="327">
        <f>[13]Дані!$I18+[13]Дані!$I$19</f>
        <v>2595</v>
      </c>
      <c r="C16" s="329">
        <f>B16/'16'!C15*100</f>
        <v>60.405027932960898</v>
      </c>
      <c r="D16" s="97">
        <f>'16'!C15-'17'!B16</f>
        <v>1701</v>
      </c>
      <c r="E16" s="329">
        <v>39.700000000000003</v>
      </c>
      <c r="F16" s="327">
        <f>[13]Дані!$AL18+[13]Дані!$AL$19</f>
        <v>943</v>
      </c>
      <c r="G16" s="333">
        <f>F16/'16'!F15*100</f>
        <v>62.244224422442244</v>
      </c>
      <c r="H16" s="328">
        <f>'16'!F15-'17'!F16</f>
        <v>572</v>
      </c>
      <c r="I16" s="330">
        <v>39.700000000000003</v>
      </c>
      <c r="K16" s="100">
        <v>65920</v>
      </c>
      <c r="L16" s="100">
        <v>60215</v>
      </c>
    </row>
    <row r="17" spans="2:9" x14ac:dyDescent="0.2">
      <c r="B17" s="192"/>
      <c r="C17" s="192"/>
      <c r="D17" s="192"/>
      <c r="E17" s="192"/>
      <c r="F17" s="192"/>
      <c r="G17" s="192"/>
      <c r="H17" s="192"/>
      <c r="I17" s="192"/>
    </row>
    <row r="18" spans="2:9" x14ac:dyDescent="0.2">
      <c r="B18" s="192"/>
      <c r="C18" s="192"/>
      <c r="D18" s="332"/>
      <c r="E18" s="332"/>
      <c r="F18" s="192"/>
      <c r="G18" s="192"/>
      <c r="H18" s="192"/>
      <c r="I18" s="192"/>
    </row>
    <row r="19" spans="2:9" x14ac:dyDescent="0.2">
      <c r="B19" s="192"/>
      <c r="C19" s="192"/>
      <c r="D19" s="192"/>
      <c r="E19" s="192"/>
      <c r="F19" s="192"/>
      <c r="G19" s="192"/>
      <c r="H19" s="192"/>
      <c r="I19" s="192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44" sqref="B44"/>
    </sheetView>
  </sheetViews>
  <sheetFormatPr defaultColWidth="9.140625" defaultRowHeight="15.75" x14ac:dyDescent="0.25"/>
  <cols>
    <col min="1" max="1" width="3.140625" style="154" customWidth="1"/>
    <col min="2" max="2" width="37.28515625" style="167" customWidth="1"/>
    <col min="3" max="3" width="12.85546875" style="155" customWidth="1"/>
    <col min="4" max="4" width="10.140625" style="155" customWidth="1"/>
    <col min="5" max="5" width="12.42578125" style="168" customWidth="1"/>
    <col min="6" max="6" width="12.85546875" style="155" customWidth="1"/>
    <col min="7" max="7" width="10.140625" style="155" customWidth="1"/>
    <col min="8" max="8" width="12.42578125" style="168" customWidth="1"/>
    <col min="9" max="16384" width="9.140625" style="155"/>
  </cols>
  <sheetData>
    <row r="1" spans="1:8" ht="20.25" customHeight="1" x14ac:dyDescent="0.25">
      <c r="B1" s="397" t="s">
        <v>227</v>
      </c>
      <c r="C1" s="397"/>
      <c r="D1" s="397"/>
      <c r="E1" s="397"/>
      <c r="F1" s="397"/>
      <c r="G1" s="397"/>
      <c r="H1" s="397"/>
    </row>
    <row r="2" spans="1:8" ht="20.25" customHeight="1" x14ac:dyDescent="0.25">
      <c r="B2" s="397" t="s">
        <v>109</v>
      </c>
      <c r="C2" s="397"/>
      <c r="D2" s="397"/>
      <c r="E2" s="397"/>
      <c r="F2" s="397"/>
      <c r="G2" s="397"/>
      <c r="H2" s="397"/>
    </row>
    <row r="3" spans="1:8" ht="18.75" x14ac:dyDescent="0.3">
      <c r="B3" s="279" t="s">
        <v>243</v>
      </c>
    </row>
    <row r="4" spans="1:8" s="156" customFormat="1" ht="35.450000000000003" customHeight="1" x14ac:dyDescent="0.25">
      <c r="A4" s="398"/>
      <c r="B4" s="401" t="s">
        <v>110</v>
      </c>
      <c r="C4" s="426" t="s">
        <v>533</v>
      </c>
      <c r="D4" s="427"/>
      <c r="E4" s="428"/>
      <c r="F4" s="429" t="s">
        <v>534</v>
      </c>
      <c r="G4" s="430"/>
      <c r="H4" s="431"/>
    </row>
    <row r="5" spans="1:8" ht="15.6" customHeight="1" x14ac:dyDescent="0.25">
      <c r="A5" s="399"/>
      <c r="B5" s="424"/>
      <c r="C5" s="422" t="s">
        <v>111</v>
      </c>
      <c r="D5" s="422" t="s">
        <v>113</v>
      </c>
      <c r="E5" s="432" t="s">
        <v>112</v>
      </c>
      <c r="F5" s="422" t="s">
        <v>111</v>
      </c>
      <c r="G5" s="422" t="s">
        <v>113</v>
      </c>
      <c r="H5" s="422" t="s">
        <v>112</v>
      </c>
    </row>
    <row r="6" spans="1:8" ht="51.6" customHeight="1" x14ac:dyDescent="0.25">
      <c r="A6" s="400"/>
      <c r="B6" s="425"/>
      <c r="C6" s="423"/>
      <c r="D6" s="423"/>
      <c r="E6" s="433"/>
      <c r="F6" s="423"/>
      <c r="G6" s="423"/>
      <c r="H6" s="423"/>
    </row>
    <row r="7" spans="1:8" s="171" customFormat="1" ht="12.75" x14ac:dyDescent="0.2">
      <c r="A7" s="237" t="s">
        <v>115</v>
      </c>
      <c r="B7" s="238" t="s">
        <v>27</v>
      </c>
      <c r="C7" s="172">
        <v>1</v>
      </c>
      <c r="D7" s="172">
        <v>2</v>
      </c>
      <c r="E7" s="172">
        <v>3</v>
      </c>
      <c r="F7" s="172">
        <v>4</v>
      </c>
      <c r="G7" s="172">
        <v>5</v>
      </c>
      <c r="H7" s="172">
        <v>6</v>
      </c>
    </row>
    <row r="8" spans="1:8" x14ac:dyDescent="0.25">
      <c r="A8" s="157">
        <v>1</v>
      </c>
      <c r="B8" s="158" t="s">
        <v>118</v>
      </c>
      <c r="C8" s="183">
        <v>1273</v>
      </c>
      <c r="D8" s="183">
        <v>525</v>
      </c>
      <c r="E8" s="199">
        <v>-748</v>
      </c>
      <c r="F8" s="183">
        <v>454</v>
      </c>
      <c r="G8" s="183">
        <v>42</v>
      </c>
      <c r="H8" s="199">
        <v>-412</v>
      </c>
    </row>
    <row r="9" spans="1:8" x14ac:dyDescent="0.25">
      <c r="A9" s="157">
        <v>2</v>
      </c>
      <c r="B9" s="158" t="s">
        <v>117</v>
      </c>
      <c r="C9" s="183">
        <v>1269</v>
      </c>
      <c r="D9" s="183">
        <v>813</v>
      </c>
      <c r="E9" s="199">
        <v>-456</v>
      </c>
      <c r="F9" s="183">
        <v>317</v>
      </c>
      <c r="G9" s="183">
        <v>60</v>
      </c>
      <c r="H9" s="199">
        <v>-257</v>
      </c>
    </row>
    <row r="10" spans="1:8" x14ac:dyDescent="0.25">
      <c r="A10" s="157">
        <v>3</v>
      </c>
      <c r="B10" s="158" t="s">
        <v>116</v>
      </c>
      <c r="C10" s="183">
        <v>1129</v>
      </c>
      <c r="D10" s="183">
        <v>857</v>
      </c>
      <c r="E10" s="199">
        <v>-272</v>
      </c>
      <c r="F10" s="183">
        <v>212</v>
      </c>
      <c r="G10" s="183">
        <v>62</v>
      </c>
      <c r="H10" s="199">
        <v>-150</v>
      </c>
    </row>
    <row r="11" spans="1:8" s="161" customFormat="1" x14ac:dyDescent="0.25">
      <c r="A11" s="157">
        <v>4</v>
      </c>
      <c r="B11" s="158" t="s">
        <v>126</v>
      </c>
      <c r="C11" s="183">
        <v>822</v>
      </c>
      <c r="D11" s="183">
        <v>239</v>
      </c>
      <c r="E11" s="199">
        <v>-583</v>
      </c>
      <c r="F11" s="183">
        <v>205</v>
      </c>
      <c r="G11" s="183">
        <v>11</v>
      </c>
      <c r="H11" s="199">
        <v>-194</v>
      </c>
    </row>
    <row r="12" spans="1:8" s="161" customFormat="1" x14ac:dyDescent="0.25">
      <c r="A12" s="157">
        <v>5</v>
      </c>
      <c r="B12" s="158" t="s">
        <v>125</v>
      </c>
      <c r="C12" s="183">
        <v>807</v>
      </c>
      <c r="D12" s="183">
        <v>128</v>
      </c>
      <c r="E12" s="199">
        <v>-679</v>
      </c>
      <c r="F12" s="183">
        <v>237</v>
      </c>
      <c r="G12" s="183">
        <v>8</v>
      </c>
      <c r="H12" s="199">
        <v>-229</v>
      </c>
    </row>
    <row r="13" spans="1:8" s="161" customFormat="1" x14ac:dyDescent="0.25">
      <c r="A13" s="157">
        <v>6</v>
      </c>
      <c r="B13" s="158" t="s">
        <v>122</v>
      </c>
      <c r="C13" s="183">
        <v>764</v>
      </c>
      <c r="D13" s="183">
        <v>247</v>
      </c>
      <c r="E13" s="199">
        <v>-517</v>
      </c>
      <c r="F13" s="183">
        <v>635</v>
      </c>
      <c r="G13" s="183">
        <v>211</v>
      </c>
      <c r="H13" s="199">
        <v>-424</v>
      </c>
    </row>
    <row r="14" spans="1:8" s="161" customFormat="1" ht="21" customHeight="1" x14ac:dyDescent="0.25">
      <c r="A14" s="157">
        <v>7</v>
      </c>
      <c r="B14" s="158" t="s">
        <v>121</v>
      </c>
      <c r="C14" s="183">
        <v>703</v>
      </c>
      <c r="D14" s="183">
        <v>205</v>
      </c>
      <c r="E14" s="199">
        <v>-498</v>
      </c>
      <c r="F14" s="183">
        <v>314</v>
      </c>
      <c r="G14" s="183">
        <v>10</v>
      </c>
      <c r="H14" s="199">
        <v>-304</v>
      </c>
    </row>
    <row r="15" spans="1:8" s="161" customFormat="1" ht="18.75" customHeight="1" x14ac:dyDescent="0.25">
      <c r="A15" s="157">
        <v>8</v>
      </c>
      <c r="B15" s="158" t="s">
        <v>120</v>
      </c>
      <c r="C15" s="183">
        <v>684</v>
      </c>
      <c r="D15" s="183">
        <v>375</v>
      </c>
      <c r="E15" s="199">
        <v>-309</v>
      </c>
      <c r="F15" s="183">
        <v>165</v>
      </c>
      <c r="G15" s="183">
        <v>31</v>
      </c>
      <c r="H15" s="199">
        <v>-134</v>
      </c>
    </row>
    <row r="16" spans="1:8" s="161" customFormat="1" ht="16.5" customHeight="1" x14ac:dyDescent="0.25">
      <c r="A16" s="157">
        <v>9</v>
      </c>
      <c r="B16" s="158" t="s">
        <v>123</v>
      </c>
      <c r="C16" s="183">
        <v>664</v>
      </c>
      <c r="D16" s="183">
        <v>254</v>
      </c>
      <c r="E16" s="199">
        <v>-410</v>
      </c>
      <c r="F16" s="183">
        <v>243</v>
      </c>
      <c r="G16" s="183">
        <v>17</v>
      </c>
      <c r="H16" s="199">
        <v>-226</v>
      </c>
    </row>
    <row r="17" spans="1:8" s="161" customFormat="1" ht="48.75" customHeight="1" x14ac:dyDescent="0.25">
      <c r="A17" s="157">
        <v>10</v>
      </c>
      <c r="B17" s="158" t="s">
        <v>228</v>
      </c>
      <c r="C17" s="183">
        <v>568</v>
      </c>
      <c r="D17" s="183">
        <v>518</v>
      </c>
      <c r="E17" s="199">
        <v>-50</v>
      </c>
      <c r="F17" s="183">
        <v>48</v>
      </c>
      <c r="G17" s="183">
        <v>10</v>
      </c>
      <c r="H17" s="199">
        <v>-38</v>
      </c>
    </row>
    <row r="18" spans="1:8" s="161" customFormat="1" ht="32.25" customHeight="1" x14ac:dyDescent="0.25">
      <c r="A18" s="157">
        <v>11</v>
      </c>
      <c r="B18" s="158" t="s">
        <v>141</v>
      </c>
      <c r="C18" s="183">
        <v>497</v>
      </c>
      <c r="D18" s="183">
        <v>182</v>
      </c>
      <c r="E18" s="199">
        <v>-315</v>
      </c>
      <c r="F18" s="183">
        <v>259</v>
      </c>
      <c r="G18" s="183">
        <v>14</v>
      </c>
      <c r="H18" s="199">
        <v>-245</v>
      </c>
    </row>
    <row r="19" spans="1:8" s="161" customFormat="1" x14ac:dyDescent="0.25">
      <c r="A19" s="157">
        <v>12</v>
      </c>
      <c r="B19" s="158" t="s">
        <v>119</v>
      </c>
      <c r="C19" s="183">
        <v>473</v>
      </c>
      <c r="D19" s="183">
        <v>165</v>
      </c>
      <c r="E19" s="199">
        <v>-308</v>
      </c>
      <c r="F19" s="183">
        <v>402</v>
      </c>
      <c r="G19" s="183">
        <v>149</v>
      </c>
      <c r="H19" s="199">
        <v>-253</v>
      </c>
    </row>
    <row r="20" spans="1:8" s="161" customFormat="1" ht="32.25" customHeight="1" x14ac:dyDescent="0.25">
      <c r="A20" s="157">
        <v>13</v>
      </c>
      <c r="B20" s="158" t="s">
        <v>520</v>
      </c>
      <c r="C20" s="183">
        <v>469</v>
      </c>
      <c r="D20" s="183">
        <v>107</v>
      </c>
      <c r="E20" s="199">
        <v>-362</v>
      </c>
      <c r="F20" s="183">
        <v>148</v>
      </c>
      <c r="G20" s="183">
        <v>5</v>
      </c>
      <c r="H20" s="199">
        <v>-143</v>
      </c>
    </row>
    <row r="21" spans="1:8" s="161" customFormat="1" x14ac:dyDescent="0.25">
      <c r="A21" s="157">
        <v>14</v>
      </c>
      <c r="B21" s="158" t="s">
        <v>124</v>
      </c>
      <c r="C21" s="183">
        <v>426</v>
      </c>
      <c r="D21" s="183">
        <v>135</v>
      </c>
      <c r="E21" s="199">
        <v>-291</v>
      </c>
      <c r="F21" s="183">
        <v>135</v>
      </c>
      <c r="G21" s="183">
        <v>12</v>
      </c>
      <c r="H21" s="199">
        <v>-123</v>
      </c>
    </row>
    <row r="22" spans="1:8" s="161" customFormat="1" x14ac:dyDescent="0.25">
      <c r="A22" s="157">
        <v>15</v>
      </c>
      <c r="B22" s="158" t="s">
        <v>133</v>
      </c>
      <c r="C22" s="183">
        <v>407</v>
      </c>
      <c r="D22" s="183">
        <v>94</v>
      </c>
      <c r="E22" s="199">
        <v>-313</v>
      </c>
      <c r="F22" s="183">
        <v>142</v>
      </c>
      <c r="G22" s="183">
        <v>12</v>
      </c>
      <c r="H22" s="199">
        <v>-130</v>
      </c>
    </row>
    <row r="23" spans="1:8" s="161" customFormat="1" x14ac:dyDescent="0.25">
      <c r="A23" s="157">
        <v>16</v>
      </c>
      <c r="B23" s="158" t="s">
        <v>128</v>
      </c>
      <c r="C23" s="183">
        <v>390</v>
      </c>
      <c r="D23" s="183">
        <v>361</v>
      </c>
      <c r="E23" s="199">
        <v>-29</v>
      </c>
      <c r="F23" s="183">
        <v>44</v>
      </c>
      <c r="G23" s="183">
        <v>19</v>
      </c>
      <c r="H23" s="199">
        <v>-25</v>
      </c>
    </row>
    <row r="24" spans="1:8" s="161" customFormat="1" x14ac:dyDescent="0.25">
      <c r="A24" s="157">
        <v>17</v>
      </c>
      <c r="B24" s="158" t="s">
        <v>132</v>
      </c>
      <c r="C24" s="183">
        <v>373</v>
      </c>
      <c r="D24" s="183">
        <v>124</v>
      </c>
      <c r="E24" s="199">
        <v>-249</v>
      </c>
      <c r="F24" s="183">
        <v>149</v>
      </c>
      <c r="G24" s="183">
        <v>13</v>
      </c>
      <c r="H24" s="199">
        <v>-136</v>
      </c>
    </row>
    <row r="25" spans="1:8" s="161" customFormat="1" x14ac:dyDescent="0.25">
      <c r="A25" s="157">
        <v>18</v>
      </c>
      <c r="B25" s="158" t="s">
        <v>150</v>
      </c>
      <c r="C25" s="183">
        <v>306</v>
      </c>
      <c r="D25" s="183">
        <v>55</v>
      </c>
      <c r="E25" s="199">
        <v>-251</v>
      </c>
      <c r="F25" s="183">
        <v>232</v>
      </c>
      <c r="G25" s="183">
        <v>43</v>
      </c>
      <c r="H25" s="199">
        <v>-189</v>
      </c>
    </row>
    <row r="26" spans="1:8" s="161" customFormat="1" ht="18" customHeight="1" x14ac:dyDescent="0.25">
      <c r="A26" s="157">
        <v>19</v>
      </c>
      <c r="B26" s="158" t="s">
        <v>130</v>
      </c>
      <c r="C26" s="183">
        <v>279</v>
      </c>
      <c r="D26" s="183">
        <v>102</v>
      </c>
      <c r="E26" s="199">
        <v>-177</v>
      </c>
      <c r="F26" s="183">
        <v>71</v>
      </c>
      <c r="G26" s="183">
        <v>8</v>
      </c>
      <c r="H26" s="199">
        <v>-63</v>
      </c>
    </row>
    <row r="27" spans="1:8" s="161" customFormat="1" x14ac:dyDescent="0.25">
      <c r="A27" s="157">
        <v>20</v>
      </c>
      <c r="B27" s="158" t="s">
        <v>131</v>
      </c>
      <c r="C27" s="183">
        <v>247</v>
      </c>
      <c r="D27" s="183">
        <v>182</v>
      </c>
      <c r="E27" s="199">
        <v>-65</v>
      </c>
      <c r="F27" s="183">
        <v>54</v>
      </c>
      <c r="G27" s="183">
        <v>19</v>
      </c>
      <c r="H27" s="199">
        <v>-35</v>
      </c>
    </row>
    <row r="28" spans="1:8" s="161" customFormat="1" x14ac:dyDescent="0.25">
      <c r="A28" s="157">
        <v>21</v>
      </c>
      <c r="B28" s="158" t="s">
        <v>142</v>
      </c>
      <c r="C28" s="183">
        <v>246</v>
      </c>
      <c r="D28" s="183">
        <v>83</v>
      </c>
      <c r="E28" s="199">
        <v>-163</v>
      </c>
      <c r="F28" s="183">
        <v>73</v>
      </c>
      <c r="G28" s="183">
        <v>10</v>
      </c>
      <c r="H28" s="199">
        <v>-63</v>
      </c>
    </row>
    <row r="29" spans="1:8" s="161" customFormat="1" x14ac:dyDescent="0.25">
      <c r="A29" s="157">
        <v>22</v>
      </c>
      <c r="B29" s="158" t="s">
        <v>193</v>
      </c>
      <c r="C29" s="183">
        <v>243</v>
      </c>
      <c r="D29" s="183">
        <v>174</v>
      </c>
      <c r="E29" s="199">
        <v>-69</v>
      </c>
      <c r="F29" s="183">
        <v>122</v>
      </c>
      <c r="G29" s="183">
        <v>2</v>
      </c>
      <c r="H29" s="199">
        <v>-120</v>
      </c>
    </row>
    <row r="30" spans="1:8" s="161" customFormat="1" x14ac:dyDescent="0.25">
      <c r="A30" s="157">
        <v>23</v>
      </c>
      <c r="B30" s="158" t="s">
        <v>165</v>
      </c>
      <c r="C30" s="183">
        <v>242</v>
      </c>
      <c r="D30" s="183">
        <v>58</v>
      </c>
      <c r="E30" s="199">
        <v>-184</v>
      </c>
      <c r="F30" s="183">
        <v>127</v>
      </c>
      <c r="G30" s="183">
        <v>9</v>
      </c>
      <c r="H30" s="199">
        <v>-118</v>
      </c>
    </row>
    <row r="31" spans="1:8" s="161" customFormat="1" x14ac:dyDescent="0.25">
      <c r="A31" s="157">
        <v>24</v>
      </c>
      <c r="B31" s="158" t="s">
        <v>152</v>
      </c>
      <c r="C31" s="183">
        <v>223</v>
      </c>
      <c r="D31" s="183">
        <v>24</v>
      </c>
      <c r="E31" s="199">
        <v>-199</v>
      </c>
      <c r="F31" s="183">
        <v>76</v>
      </c>
      <c r="G31" s="183">
        <v>1</v>
      </c>
      <c r="H31" s="199">
        <v>-75</v>
      </c>
    </row>
    <row r="32" spans="1:8" s="161" customFormat="1" x14ac:dyDescent="0.25">
      <c r="A32" s="157">
        <v>25</v>
      </c>
      <c r="B32" s="158" t="s">
        <v>315</v>
      </c>
      <c r="C32" s="183">
        <v>213</v>
      </c>
      <c r="D32" s="183">
        <v>3</v>
      </c>
      <c r="E32" s="199">
        <v>-210</v>
      </c>
      <c r="F32" s="183">
        <v>78</v>
      </c>
      <c r="G32" s="183">
        <v>1</v>
      </c>
      <c r="H32" s="199">
        <v>-77</v>
      </c>
    </row>
    <row r="33" spans="1:8" s="161" customFormat="1" x14ac:dyDescent="0.25">
      <c r="A33" s="157">
        <v>26</v>
      </c>
      <c r="B33" s="158" t="s">
        <v>162</v>
      </c>
      <c r="C33" s="183">
        <v>208</v>
      </c>
      <c r="D33" s="183">
        <v>59</v>
      </c>
      <c r="E33" s="199">
        <v>-149</v>
      </c>
      <c r="F33" s="183">
        <v>98</v>
      </c>
      <c r="G33" s="183">
        <v>10</v>
      </c>
      <c r="H33" s="199">
        <v>-88</v>
      </c>
    </row>
    <row r="34" spans="1:8" s="161" customFormat="1" x14ac:dyDescent="0.25">
      <c r="A34" s="157">
        <v>27</v>
      </c>
      <c r="B34" s="158" t="s">
        <v>137</v>
      </c>
      <c r="C34" s="183">
        <v>205</v>
      </c>
      <c r="D34" s="183">
        <v>60</v>
      </c>
      <c r="E34" s="199">
        <v>-145</v>
      </c>
      <c r="F34" s="183">
        <v>53</v>
      </c>
      <c r="G34" s="183">
        <v>9</v>
      </c>
      <c r="H34" s="199">
        <v>-44</v>
      </c>
    </row>
    <row r="35" spans="1:8" s="161" customFormat="1" x14ac:dyDescent="0.25">
      <c r="A35" s="157">
        <v>28</v>
      </c>
      <c r="B35" s="158" t="s">
        <v>140</v>
      </c>
      <c r="C35" s="183">
        <v>204</v>
      </c>
      <c r="D35" s="183">
        <v>39</v>
      </c>
      <c r="E35" s="199">
        <v>-165</v>
      </c>
      <c r="F35" s="183">
        <v>67</v>
      </c>
      <c r="G35" s="183">
        <v>2</v>
      </c>
      <c r="H35" s="199">
        <v>-65</v>
      </c>
    </row>
    <row r="36" spans="1:8" s="161" customFormat="1" x14ac:dyDescent="0.25">
      <c r="A36" s="157">
        <v>29</v>
      </c>
      <c r="B36" s="158" t="s">
        <v>316</v>
      </c>
      <c r="C36" s="183">
        <v>195</v>
      </c>
      <c r="D36" s="183">
        <v>0</v>
      </c>
      <c r="E36" s="199">
        <v>-195</v>
      </c>
      <c r="F36" s="183">
        <v>81</v>
      </c>
      <c r="G36" s="183">
        <v>0</v>
      </c>
      <c r="H36" s="199">
        <v>-81</v>
      </c>
    </row>
    <row r="37" spans="1:8" s="161" customFormat="1" ht="31.5" x14ac:dyDescent="0.25">
      <c r="A37" s="157">
        <v>30</v>
      </c>
      <c r="B37" s="158" t="s">
        <v>134</v>
      </c>
      <c r="C37" s="183">
        <v>189</v>
      </c>
      <c r="D37" s="183">
        <v>128</v>
      </c>
      <c r="E37" s="199">
        <v>-61</v>
      </c>
      <c r="F37" s="183">
        <v>70</v>
      </c>
      <c r="G37" s="183">
        <v>6</v>
      </c>
      <c r="H37" s="199">
        <v>-64</v>
      </c>
    </row>
    <row r="38" spans="1:8" s="161" customFormat="1" x14ac:dyDescent="0.25">
      <c r="A38" s="157">
        <v>31</v>
      </c>
      <c r="B38" s="162" t="s">
        <v>129</v>
      </c>
      <c r="C38" s="183">
        <v>179</v>
      </c>
      <c r="D38" s="183">
        <v>132</v>
      </c>
      <c r="E38" s="199">
        <v>-47</v>
      </c>
      <c r="F38" s="183">
        <v>37</v>
      </c>
      <c r="G38" s="183">
        <v>20</v>
      </c>
      <c r="H38" s="199">
        <v>-17</v>
      </c>
    </row>
    <row r="39" spans="1:8" s="161" customFormat="1" x14ac:dyDescent="0.25">
      <c r="A39" s="157">
        <v>32</v>
      </c>
      <c r="B39" s="158" t="s">
        <v>143</v>
      </c>
      <c r="C39" s="183">
        <v>179</v>
      </c>
      <c r="D39" s="183">
        <v>75</v>
      </c>
      <c r="E39" s="199">
        <v>-104</v>
      </c>
      <c r="F39" s="183">
        <v>56</v>
      </c>
      <c r="G39" s="183">
        <v>10</v>
      </c>
      <c r="H39" s="199">
        <v>-46</v>
      </c>
    </row>
    <row r="40" spans="1:8" s="161" customFormat="1" x14ac:dyDescent="0.25">
      <c r="A40" s="157">
        <v>33</v>
      </c>
      <c r="B40" s="158" t="s">
        <v>202</v>
      </c>
      <c r="C40" s="183">
        <v>173</v>
      </c>
      <c r="D40" s="183">
        <v>60</v>
      </c>
      <c r="E40" s="199">
        <v>-113</v>
      </c>
      <c r="F40" s="183">
        <v>60</v>
      </c>
      <c r="G40" s="183">
        <v>4</v>
      </c>
      <c r="H40" s="199">
        <v>-56</v>
      </c>
    </row>
    <row r="41" spans="1:8" s="161" customFormat="1" x14ac:dyDescent="0.25">
      <c r="A41" s="157">
        <v>34</v>
      </c>
      <c r="B41" s="158" t="s">
        <v>158</v>
      </c>
      <c r="C41" s="183">
        <v>168</v>
      </c>
      <c r="D41" s="183">
        <v>37</v>
      </c>
      <c r="E41" s="199">
        <v>-131</v>
      </c>
      <c r="F41" s="183">
        <v>56</v>
      </c>
      <c r="G41" s="183">
        <v>4</v>
      </c>
      <c r="H41" s="199">
        <v>-52</v>
      </c>
    </row>
    <row r="42" spans="1:8" s="161" customFormat="1" ht="15.75" customHeight="1" x14ac:dyDescent="0.25">
      <c r="A42" s="157">
        <v>35</v>
      </c>
      <c r="B42" s="158" t="s">
        <v>127</v>
      </c>
      <c r="C42" s="183">
        <v>167</v>
      </c>
      <c r="D42" s="183">
        <v>166</v>
      </c>
      <c r="E42" s="199">
        <v>-1</v>
      </c>
      <c r="F42" s="183">
        <v>70</v>
      </c>
      <c r="G42" s="183">
        <v>43</v>
      </c>
      <c r="H42" s="199">
        <v>-27</v>
      </c>
    </row>
    <row r="43" spans="1:8" s="161" customFormat="1" x14ac:dyDescent="0.25">
      <c r="A43" s="157">
        <v>36</v>
      </c>
      <c r="B43" s="158" t="s">
        <v>220</v>
      </c>
      <c r="C43" s="183">
        <v>140</v>
      </c>
      <c r="D43" s="183">
        <v>54</v>
      </c>
      <c r="E43" s="199">
        <v>-86</v>
      </c>
      <c r="F43" s="183">
        <v>66</v>
      </c>
      <c r="G43" s="183">
        <v>4</v>
      </c>
      <c r="H43" s="199">
        <v>-62</v>
      </c>
    </row>
    <row r="44" spans="1:8" ht="18" customHeight="1" x14ac:dyDescent="0.25">
      <c r="A44" s="157">
        <v>37</v>
      </c>
      <c r="B44" s="163" t="s">
        <v>169</v>
      </c>
      <c r="C44" s="164">
        <v>132</v>
      </c>
      <c r="D44" s="164">
        <v>40</v>
      </c>
      <c r="E44" s="199">
        <v>-92</v>
      </c>
      <c r="F44" s="164">
        <v>45</v>
      </c>
      <c r="G44" s="164">
        <v>4</v>
      </c>
      <c r="H44" s="199">
        <v>-41</v>
      </c>
    </row>
    <row r="45" spans="1:8" x14ac:dyDescent="0.25">
      <c r="A45" s="157">
        <v>38</v>
      </c>
      <c r="B45" s="165" t="s">
        <v>148</v>
      </c>
      <c r="C45" s="164">
        <v>132</v>
      </c>
      <c r="D45" s="164">
        <v>39</v>
      </c>
      <c r="E45" s="199">
        <v>-93</v>
      </c>
      <c r="F45" s="164">
        <v>36</v>
      </c>
      <c r="G45" s="164">
        <v>3</v>
      </c>
      <c r="H45" s="199">
        <v>-33</v>
      </c>
    </row>
    <row r="46" spans="1:8" x14ac:dyDescent="0.25">
      <c r="A46" s="157">
        <v>39</v>
      </c>
      <c r="B46" s="158" t="s">
        <v>236</v>
      </c>
      <c r="C46" s="164">
        <v>131</v>
      </c>
      <c r="D46" s="164">
        <v>96</v>
      </c>
      <c r="E46" s="199">
        <v>-35</v>
      </c>
      <c r="F46" s="164">
        <v>27</v>
      </c>
      <c r="G46" s="164">
        <v>4</v>
      </c>
      <c r="H46" s="199">
        <v>-23</v>
      </c>
    </row>
    <row r="47" spans="1:8" x14ac:dyDescent="0.25">
      <c r="A47" s="157">
        <v>40</v>
      </c>
      <c r="B47" s="158" t="s">
        <v>157</v>
      </c>
      <c r="C47" s="164">
        <v>123</v>
      </c>
      <c r="D47" s="164">
        <v>151</v>
      </c>
      <c r="E47" s="199">
        <v>28</v>
      </c>
      <c r="F47" s="164">
        <v>56</v>
      </c>
      <c r="G47" s="164">
        <v>5</v>
      </c>
      <c r="H47" s="199">
        <v>-51</v>
      </c>
    </row>
    <row r="48" spans="1:8" ht="18" customHeight="1" x14ac:dyDescent="0.25">
      <c r="A48" s="157">
        <v>41</v>
      </c>
      <c r="B48" s="158" t="s">
        <v>146</v>
      </c>
      <c r="C48" s="164">
        <v>118</v>
      </c>
      <c r="D48" s="164">
        <v>57</v>
      </c>
      <c r="E48" s="199">
        <v>-61</v>
      </c>
      <c r="F48" s="164">
        <v>44</v>
      </c>
      <c r="G48" s="164">
        <v>2</v>
      </c>
      <c r="H48" s="199">
        <v>-42</v>
      </c>
    </row>
    <row r="49" spans="1:8" ht="27" customHeight="1" x14ac:dyDescent="0.25">
      <c r="A49" s="157">
        <v>42</v>
      </c>
      <c r="B49" s="158" t="s">
        <v>191</v>
      </c>
      <c r="C49" s="164">
        <v>115</v>
      </c>
      <c r="D49" s="164">
        <v>16</v>
      </c>
      <c r="E49" s="199">
        <v>-99</v>
      </c>
      <c r="F49" s="164">
        <v>56</v>
      </c>
      <c r="G49" s="164">
        <v>2</v>
      </c>
      <c r="H49" s="199">
        <v>-54</v>
      </c>
    </row>
    <row r="50" spans="1:8" x14ac:dyDescent="0.25">
      <c r="A50" s="157">
        <v>43</v>
      </c>
      <c r="B50" s="166" t="s">
        <v>149</v>
      </c>
      <c r="C50" s="164">
        <v>114</v>
      </c>
      <c r="D50" s="164">
        <v>62</v>
      </c>
      <c r="E50" s="199">
        <v>-52</v>
      </c>
      <c r="F50" s="164">
        <v>30</v>
      </c>
      <c r="G50" s="164">
        <v>3</v>
      </c>
      <c r="H50" s="199">
        <v>-27</v>
      </c>
    </row>
    <row r="51" spans="1:8" ht="14.25" customHeight="1" x14ac:dyDescent="0.25">
      <c r="A51" s="157">
        <v>44</v>
      </c>
      <c r="B51" s="166" t="s">
        <v>187</v>
      </c>
      <c r="C51" s="164">
        <v>114</v>
      </c>
      <c r="D51" s="164">
        <v>30</v>
      </c>
      <c r="E51" s="199">
        <v>-84</v>
      </c>
      <c r="F51" s="164">
        <v>33</v>
      </c>
      <c r="G51" s="164">
        <v>4</v>
      </c>
      <c r="H51" s="199">
        <v>-29</v>
      </c>
    </row>
    <row r="52" spans="1:8" ht="15" customHeight="1" x14ac:dyDescent="0.25">
      <c r="A52" s="157">
        <v>45</v>
      </c>
      <c r="B52" s="166" t="s">
        <v>147</v>
      </c>
      <c r="C52" s="164">
        <v>110</v>
      </c>
      <c r="D52" s="164">
        <v>60</v>
      </c>
      <c r="E52" s="199">
        <v>-50</v>
      </c>
      <c r="F52" s="164">
        <v>35</v>
      </c>
      <c r="G52" s="164">
        <v>4</v>
      </c>
      <c r="H52" s="199">
        <v>-31</v>
      </c>
    </row>
    <row r="53" spans="1:8" x14ac:dyDescent="0.25">
      <c r="A53" s="157">
        <v>46</v>
      </c>
      <c r="B53" s="166" t="s">
        <v>205</v>
      </c>
      <c r="C53" s="164">
        <v>108</v>
      </c>
      <c r="D53" s="164">
        <v>19</v>
      </c>
      <c r="E53" s="199">
        <v>-89</v>
      </c>
      <c r="F53" s="164">
        <v>35</v>
      </c>
      <c r="G53" s="164">
        <v>2</v>
      </c>
      <c r="H53" s="199">
        <v>-33</v>
      </c>
    </row>
    <row r="54" spans="1:8" ht="27" customHeight="1" x14ac:dyDescent="0.25">
      <c r="A54" s="157">
        <v>47</v>
      </c>
      <c r="B54" s="166" t="s">
        <v>171</v>
      </c>
      <c r="C54" s="164">
        <v>107</v>
      </c>
      <c r="D54" s="164">
        <v>13</v>
      </c>
      <c r="E54" s="199">
        <v>-94</v>
      </c>
      <c r="F54" s="164">
        <v>54</v>
      </c>
      <c r="G54" s="164">
        <v>0</v>
      </c>
      <c r="H54" s="199">
        <v>-54</v>
      </c>
    </row>
    <row r="55" spans="1:8" ht="29.25" customHeight="1" x14ac:dyDescent="0.25">
      <c r="A55" s="157">
        <v>48</v>
      </c>
      <c r="B55" s="166" t="s">
        <v>207</v>
      </c>
      <c r="C55" s="164">
        <v>106</v>
      </c>
      <c r="D55" s="164">
        <v>61</v>
      </c>
      <c r="E55" s="199">
        <v>-45</v>
      </c>
      <c r="F55" s="164">
        <v>18</v>
      </c>
      <c r="G55" s="164">
        <v>8</v>
      </c>
      <c r="H55" s="199">
        <v>-10</v>
      </c>
    </row>
    <row r="56" spans="1:8" ht="17.25" customHeight="1" x14ac:dyDescent="0.25">
      <c r="A56" s="157">
        <v>49</v>
      </c>
      <c r="B56" s="166" t="s">
        <v>153</v>
      </c>
      <c r="C56" s="164">
        <v>106</v>
      </c>
      <c r="D56" s="164">
        <v>56</v>
      </c>
      <c r="E56" s="199">
        <v>-50</v>
      </c>
      <c r="F56" s="164">
        <v>15</v>
      </c>
      <c r="G56" s="164">
        <v>10</v>
      </c>
      <c r="H56" s="199">
        <v>-5</v>
      </c>
    </row>
    <row r="57" spans="1:8" ht="15" customHeight="1" x14ac:dyDescent="0.25">
      <c r="A57" s="157">
        <v>50</v>
      </c>
      <c r="B57" s="165" t="s">
        <v>233</v>
      </c>
      <c r="C57" s="164">
        <v>102</v>
      </c>
      <c r="D57" s="164">
        <v>58</v>
      </c>
      <c r="E57" s="199">
        <v>-44</v>
      </c>
      <c r="F57" s="164">
        <v>32</v>
      </c>
      <c r="G57" s="164">
        <v>11</v>
      </c>
      <c r="H57" s="199">
        <v>-21</v>
      </c>
    </row>
  </sheetData>
  <mergeCells count="12">
    <mergeCell ref="B2:H2"/>
    <mergeCell ref="B1:H1"/>
    <mergeCell ref="G5:G6"/>
    <mergeCell ref="H5:H6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opLeftCell="A136" zoomScale="90" zoomScaleNormal="90" zoomScaleSheetLayoutView="90" workbookViewId="0">
      <selection activeCell="A124" sqref="A124"/>
    </sheetView>
  </sheetViews>
  <sheetFormatPr defaultColWidth="8.85546875" defaultRowHeight="12.75" x14ac:dyDescent="0.2"/>
  <cols>
    <col min="1" max="1" width="36.28515625" style="171" customWidth="1"/>
    <col min="2" max="2" width="13" style="181" customWidth="1"/>
    <col min="3" max="3" width="9.7109375" style="181" customWidth="1"/>
    <col min="4" max="4" width="12.5703125" style="182" customWidth="1"/>
    <col min="5" max="5" width="12.85546875" style="181" customWidth="1"/>
    <col min="6" max="6" width="9.7109375" style="181" customWidth="1"/>
    <col min="7" max="7" width="12.42578125" style="182" customWidth="1"/>
    <col min="8" max="8" width="8.85546875" style="171"/>
    <col min="9" max="9" width="26.7109375" style="171" customWidth="1"/>
    <col min="10" max="16384" width="8.85546875" style="171"/>
  </cols>
  <sheetData>
    <row r="1" spans="1:13" s="169" customFormat="1" ht="22.5" customHeight="1" x14ac:dyDescent="0.3">
      <c r="A1" s="404" t="s">
        <v>227</v>
      </c>
      <c r="B1" s="404"/>
      <c r="C1" s="404"/>
      <c r="D1" s="404"/>
      <c r="E1" s="404"/>
      <c r="F1" s="404"/>
      <c r="G1" s="404"/>
    </row>
    <row r="2" spans="1:13" s="169" customFormat="1" ht="20.25" x14ac:dyDescent="0.3">
      <c r="A2" s="405" t="s">
        <v>163</v>
      </c>
      <c r="B2" s="405"/>
      <c r="C2" s="405"/>
      <c r="D2" s="405"/>
      <c r="E2" s="405"/>
      <c r="F2" s="405"/>
      <c r="G2" s="405"/>
    </row>
    <row r="3" spans="1:13" ht="18.75" x14ac:dyDescent="0.3">
      <c r="A3" s="279" t="s">
        <v>243</v>
      </c>
    </row>
    <row r="4" spans="1:13" s="156" customFormat="1" ht="35.450000000000003" customHeight="1" x14ac:dyDescent="0.25">
      <c r="A4" s="401" t="s">
        <v>110</v>
      </c>
      <c r="B4" s="402" t="s">
        <v>533</v>
      </c>
      <c r="C4" s="402"/>
      <c r="D4" s="402"/>
      <c r="E4" s="403" t="s">
        <v>534</v>
      </c>
      <c r="F4" s="403"/>
      <c r="G4" s="403"/>
    </row>
    <row r="5" spans="1:13" ht="18.600000000000001" customHeight="1" x14ac:dyDescent="0.2">
      <c r="A5" s="401"/>
      <c r="B5" s="396" t="s">
        <v>111</v>
      </c>
      <c r="C5" s="396" t="s">
        <v>113</v>
      </c>
      <c r="D5" s="434" t="s">
        <v>112</v>
      </c>
      <c r="E5" s="396" t="s">
        <v>111</v>
      </c>
      <c r="F5" s="396" t="s">
        <v>113</v>
      </c>
      <c r="G5" s="434" t="s">
        <v>112</v>
      </c>
    </row>
    <row r="6" spans="1:13" ht="52.15" customHeight="1" x14ac:dyDescent="0.2">
      <c r="A6" s="401"/>
      <c r="B6" s="396"/>
      <c r="C6" s="396"/>
      <c r="D6" s="434"/>
      <c r="E6" s="396"/>
      <c r="F6" s="396"/>
      <c r="G6" s="434"/>
    </row>
    <row r="7" spans="1:13" x14ac:dyDescent="0.2">
      <c r="A7" s="172" t="s">
        <v>27</v>
      </c>
      <c r="B7" s="173">
        <v>1</v>
      </c>
      <c r="C7" s="173">
        <v>2</v>
      </c>
      <c r="D7" s="173">
        <v>3</v>
      </c>
      <c r="E7" s="173">
        <v>4</v>
      </c>
      <c r="F7" s="173">
        <v>5</v>
      </c>
      <c r="G7" s="173">
        <v>6</v>
      </c>
    </row>
    <row r="8" spans="1:13" ht="38.450000000000003" customHeight="1" x14ac:dyDescent="0.2">
      <c r="A8" s="410" t="s">
        <v>164</v>
      </c>
      <c r="B8" s="411"/>
      <c r="C8" s="411"/>
      <c r="D8" s="411"/>
      <c r="E8" s="411"/>
      <c r="F8" s="411"/>
      <c r="G8" s="411"/>
      <c r="M8" s="174"/>
    </row>
    <row r="9" spans="1:13" ht="15.75" x14ac:dyDescent="0.2">
      <c r="A9" s="175" t="s">
        <v>142</v>
      </c>
      <c r="B9" s="219">
        <v>246</v>
      </c>
      <c r="C9" s="219">
        <v>83</v>
      </c>
      <c r="D9" s="220">
        <v>-163</v>
      </c>
      <c r="E9" s="221">
        <v>73</v>
      </c>
      <c r="F9" s="219">
        <v>10</v>
      </c>
      <c r="G9" s="220">
        <v>-63</v>
      </c>
      <c r="H9" s="222"/>
      <c r="M9" s="174"/>
    </row>
    <row r="10" spans="1:13" ht="16.5" customHeight="1" x14ac:dyDescent="0.2">
      <c r="A10" s="176" t="s">
        <v>165</v>
      </c>
      <c r="B10" s="183">
        <v>242</v>
      </c>
      <c r="C10" s="183">
        <v>58</v>
      </c>
      <c r="D10" s="220">
        <v>-184</v>
      </c>
      <c r="E10" s="160">
        <v>127</v>
      </c>
      <c r="F10" s="183">
        <v>9</v>
      </c>
      <c r="G10" s="220">
        <v>-118</v>
      </c>
    </row>
    <row r="11" spans="1:13" ht="16.5" customHeight="1" x14ac:dyDescent="0.2">
      <c r="A11" s="176" t="s">
        <v>220</v>
      </c>
      <c r="B11" s="183">
        <v>140</v>
      </c>
      <c r="C11" s="183">
        <v>54</v>
      </c>
      <c r="D11" s="220">
        <v>-86</v>
      </c>
      <c r="E11" s="160">
        <v>66</v>
      </c>
      <c r="F11" s="183">
        <v>4</v>
      </c>
      <c r="G11" s="220">
        <v>-62</v>
      </c>
    </row>
    <row r="12" spans="1:13" ht="16.5" customHeight="1" x14ac:dyDescent="0.2">
      <c r="A12" s="176" t="s">
        <v>169</v>
      </c>
      <c r="B12" s="183">
        <v>132</v>
      </c>
      <c r="C12" s="183">
        <v>40</v>
      </c>
      <c r="D12" s="220">
        <v>-92</v>
      </c>
      <c r="E12" s="160">
        <v>45</v>
      </c>
      <c r="F12" s="183">
        <v>4</v>
      </c>
      <c r="G12" s="220">
        <v>-41</v>
      </c>
    </row>
    <row r="13" spans="1:13" ht="30.75" customHeight="1" x14ac:dyDescent="0.2">
      <c r="A13" s="176" t="s">
        <v>171</v>
      </c>
      <c r="B13" s="183">
        <v>107</v>
      </c>
      <c r="C13" s="183">
        <v>13</v>
      </c>
      <c r="D13" s="220">
        <v>-94</v>
      </c>
      <c r="E13" s="160">
        <v>54</v>
      </c>
      <c r="F13" s="183">
        <v>0</v>
      </c>
      <c r="G13" s="220">
        <v>-54</v>
      </c>
    </row>
    <row r="14" spans="1:13" ht="15.75" customHeight="1" x14ac:dyDescent="0.2">
      <c r="A14" s="176" t="s">
        <v>168</v>
      </c>
      <c r="B14" s="183">
        <v>95</v>
      </c>
      <c r="C14" s="183">
        <v>29</v>
      </c>
      <c r="D14" s="220">
        <v>-66</v>
      </c>
      <c r="E14" s="160">
        <v>35</v>
      </c>
      <c r="F14" s="183">
        <v>2</v>
      </c>
      <c r="G14" s="220">
        <v>-33</v>
      </c>
    </row>
    <row r="15" spans="1:13" ht="15.75" x14ac:dyDescent="0.2">
      <c r="A15" s="176" t="s">
        <v>317</v>
      </c>
      <c r="B15" s="183">
        <v>89</v>
      </c>
      <c r="C15" s="183">
        <v>7</v>
      </c>
      <c r="D15" s="220">
        <v>-82</v>
      </c>
      <c r="E15" s="160">
        <v>62</v>
      </c>
      <c r="F15" s="183">
        <v>0</v>
      </c>
      <c r="G15" s="220">
        <v>-62</v>
      </c>
    </row>
    <row r="16" spans="1:13" ht="46.5" customHeight="1" x14ac:dyDescent="0.2">
      <c r="A16" s="177" t="s">
        <v>504</v>
      </c>
      <c r="B16" s="183">
        <v>83</v>
      </c>
      <c r="C16" s="183">
        <v>0</v>
      </c>
      <c r="D16" s="220">
        <v>-83</v>
      </c>
      <c r="E16" s="160">
        <v>65</v>
      </c>
      <c r="F16" s="183">
        <v>0</v>
      </c>
      <c r="G16" s="220">
        <v>-65</v>
      </c>
    </row>
    <row r="17" spans="1:7" ht="21" customHeight="1" x14ac:dyDescent="0.2">
      <c r="A17" s="177" t="s">
        <v>173</v>
      </c>
      <c r="B17" s="183">
        <v>81</v>
      </c>
      <c r="C17" s="183">
        <v>10</v>
      </c>
      <c r="D17" s="220">
        <v>-71</v>
      </c>
      <c r="E17" s="160">
        <v>35</v>
      </c>
      <c r="F17" s="183">
        <v>3</v>
      </c>
      <c r="G17" s="220">
        <v>-32</v>
      </c>
    </row>
    <row r="18" spans="1:7" ht="15.75" x14ac:dyDescent="0.2">
      <c r="A18" s="177" t="s">
        <v>229</v>
      </c>
      <c r="B18" s="183">
        <v>77</v>
      </c>
      <c r="C18" s="183">
        <v>1</v>
      </c>
      <c r="D18" s="220">
        <v>-76</v>
      </c>
      <c r="E18" s="160">
        <v>33</v>
      </c>
      <c r="F18" s="183">
        <v>0</v>
      </c>
      <c r="G18" s="220">
        <v>-33</v>
      </c>
    </row>
    <row r="19" spans="1:7" ht="15" customHeight="1" x14ac:dyDescent="0.2">
      <c r="A19" s="177" t="s">
        <v>522</v>
      </c>
      <c r="B19" s="183">
        <v>59</v>
      </c>
      <c r="C19" s="183">
        <v>17</v>
      </c>
      <c r="D19" s="220">
        <v>-42</v>
      </c>
      <c r="E19" s="160">
        <v>20</v>
      </c>
      <c r="F19" s="183">
        <v>3</v>
      </c>
      <c r="G19" s="220">
        <v>-17</v>
      </c>
    </row>
    <row r="20" spans="1:7" ht="30" customHeight="1" x14ac:dyDescent="0.2">
      <c r="A20" s="175" t="s">
        <v>523</v>
      </c>
      <c r="B20" s="183">
        <v>58</v>
      </c>
      <c r="C20" s="217">
        <v>0</v>
      </c>
      <c r="D20" s="220">
        <v>-58</v>
      </c>
      <c r="E20" s="160">
        <v>38</v>
      </c>
      <c r="F20" s="183">
        <v>0</v>
      </c>
      <c r="G20" s="220">
        <v>-38</v>
      </c>
    </row>
    <row r="21" spans="1:7" ht="17.25" customHeight="1" x14ac:dyDescent="0.2">
      <c r="A21" s="176" t="s">
        <v>170</v>
      </c>
      <c r="B21" s="183">
        <v>57</v>
      </c>
      <c r="C21" s="183">
        <v>26</v>
      </c>
      <c r="D21" s="220">
        <v>-31</v>
      </c>
      <c r="E21" s="160">
        <v>19</v>
      </c>
      <c r="F21" s="183">
        <v>1</v>
      </c>
      <c r="G21" s="220">
        <v>-18</v>
      </c>
    </row>
    <row r="22" spans="1:7" ht="16.5" customHeight="1" x14ac:dyDescent="0.2">
      <c r="A22" s="176" t="s">
        <v>423</v>
      </c>
      <c r="B22" s="183">
        <v>56</v>
      </c>
      <c r="C22" s="183">
        <v>30</v>
      </c>
      <c r="D22" s="220">
        <v>-26</v>
      </c>
      <c r="E22" s="160">
        <v>18</v>
      </c>
      <c r="F22" s="183">
        <v>2</v>
      </c>
      <c r="G22" s="220">
        <v>-16</v>
      </c>
    </row>
    <row r="23" spans="1:7" ht="15.75" customHeight="1" x14ac:dyDescent="0.2">
      <c r="A23" s="176" t="s">
        <v>167</v>
      </c>
      <c r="B23" s="183">
        <v>54</v>
      </c>
      <c r="C23" s="183">
        <v>35</v>
      </c>
      <c r="D23" s="220">
        <v>-19</v>
      </c>
      <c r="E23" s="160">
        <v>26</v>
      </c>
      <c r="F23" s="183">
        <v>3</v>
      </c>
      <c r="G23" s="220">
        <v>-23</v>
      </c>
    </row>
    <row r="24" spans="1:7" ht="38.450000000000003" customHeight="1" x14ac:dyDescent="0.2">
      <c r="A24" s="410" t="s">
        <v>56</v>
      </c>
      <c r="B24" s="411"/>
      <c r="C24" s="411"/>
      <c r="D24" s="411"/>
      <c r="E24" s="411"/>
      <c r="F24" s="411"/>
      <c r="G24" s="411"/>
    </row>
    <row r="25" spans="1:7" ht="31.5" x14ac:dyDescent="0.2">
      <c r="A25" s="176" t="s">
        <v>141</v>
      </c>
      <c r="B25" s="183">
        <v>497</v>
      </c>
      <c r="C25" s="219">
        <v>182</v>
      </c>
      <c r="D25" s="220">
        <v>-315</v>
      </c>
      <c r="E25" s="221">
        <v>259</v>
      </c>
      <c r="F25" s="219">
        <v>14</v>
      </c>
      <c r="G25" s="220">
        <v>-245</v>
      </c>
    </row>
    <row r="26" spans="1:7" ht="31.5" x14ac:dyDescent="0.2">
      <c r="A26" s="176" t="s">
        <v>134</v>
      </c>
      <c r="B26" s="183">
        <v>189</v>
      </c>
      <c r="C26" s="183">
        <v>128</v>
      </c>
      <c r="D26" s="220">
        <v>-61</v>
      </c>
      <c r="E26" s="160">
        <v>70</v>
      </c>
      <c r="F26" s="183">
        <v>6</v>
      </c>
      <c r="G26" s="220">
        <v>-64</v>
      </c>
    </row>
    <row r="27" spans="1:7" ht="15.75" x14ac:dyDescent="0.2">
      <c r="A27" s="176" t="s">
        <v>158</v>
      </c>
      <c r="B27" s="183">
        <v>168</v>
      </c>
      <c r="C27" s="183">
        <v>37</v>
      </c>
      <c r="D27" s="220">
        <v>-131</v>
      </c>
      <c r="E27" s="160">
        <v>56</v>
      </c>
      <c r="F27" s="183">
        <v>4</v>
      </c>
      <c r="G27" s="220">
        <v>-52</v>
      </c>
    </row>
    <row r="28" spans="1:7" ht="15.75" x14ac:dyDescent="0.2">
      <c r="A28" s="176" t="s">
        <v>319</v>
      </c>
      <c r="B28" s="183">
        <v>92</v>
      </c>
      <c r="C28" s="183">
        <v>29</v>
      </c>
      <c r="D28" s="220">
        <v>-63</v>
      </c>
      <c r="E28" s="160">
        <v>55</v>
      </c>
      <c r="F28" s="183">
        <v>1</v>
      </c>
      <c r="G28" s="220">
        <v>-54</v>
      </c>
    </row>
    <row r="29" spans="1:7" ht="15.75" x14ac:dyDescent="0.2">
      <c r="A29" s="176" t="s">
        <v>179</v>
      </c>
      <c r="B29" s="183">
        <v>86</v>
      </c>
      <c r="C29" s="183">
        <v>22</v>
      </c>
      <c r="D29" s="220">
        <v>-64</v>
      </c>
      <c r="E29" s="160">
        <v>29</v>
      </c>
      <c r="F29" s="183">
        <v>3</v>
      </c>
      <c r="G29" s="220">
        <v>-26</v>
      </c>
    </row>
    <row r="30" spans="1:7" ht="15.75" x14ac:dyDescent="0.2">
      <c r="A30" s="176" t="s">
        <v>161</v>
      </c>
      <c r="B30" s="183">
        <v>78</v>
      </c>
      <c r="C30" s="183">
        <v>37</v>
      </c>
      <c r="D30" s="220">
        <v>-41</v>
      </c>
      <c r="E30" s="160">
        <v>27</v>
      </c>
      <c r="F30" s="183">
        <v>2</v>
      </c>
      <c r="G30" s="220">
        <v>-25</v>
      </c>
    </row>
    <row r="31" spans="1:7" ht="15.75" x14ac:dyDescent="0.2">
      <c r="A31" s="176" t="s">
        <v>175</v>
      </c>
      <c r="B31" s="183">
        <v>58</v>
      </c>
      <c r="C31" s="183">
        <v>26</v>
      </c>
      <c r="D31" s="220">
        <v>-32</v>
      </c>
      <c r="E31" s="160">
        <v>23</v>
      </c>
      <c r="F31" s="183">
        <v>3</v>
      </c>
      <c r="G31" s="220">
        <v>-20</v>
      </c>
    </row>
    <row r="32" spans="1:7" ht="15.75" x14ac:dyDescent="0.2">
      <c r="A32" s="176" t="s">
        <v>221</v>
      </c>
      <c r="B32" s="183">
        <v>57</v>
      </c>
      <c r="C32" s="183">
        <v>14</v>
      </c>
      <c r="D32" s="220">
        <v>-43</v>
      </c>
      <c r="E32" s="160">
        <v>27</v>
      </c>
      <c r="F32" s="183">
        <v>2</v>
      </c>
      <c r="G32" s="220">
        <v>-25</v>
      </c>
    </row>
    <row r="33" spans="1:7" ht="31.5" x14ac:dyDescent="0.2">
      <c r="A33" s="176" t="s">
        <v>174</v>
      </c>
      <c r="B33" s="183">
        <v>56</v>
      </c>
      <c r="C33" s="183">
        <v>50</v>
      </c>
      <c r="D33" s="220">
        <v>-6</v>
      </c>
      <c r="E33" s="160">
        <v>27</v>
      </c>
      <c r="F33" s="183">
        <v>7</v>
      </c>
      <c r="G33" s="220">
        <v>-20</v>
      </c>
    </row>
    <row r="34" spans="1:7" ht="15.75" x14ac:dyDescent="0.2">
      <c r="A34" s="176" t="s">
        <v>178</v>
      </c>
      <c r="B34" s="183">
        <v>51</v>
      </c>
      <c r="C34" s="183">
        <v>35</v>
      </c>
      <c r="D34" s="220">
        <v>-16</v>
      </c>
      <c r="E34" s="160">
        <v>10</v>
      </c>
      <c r="F34" s="183">
        <v>2</v>
      </c>
      <c r="G34" s="220">
        <v>-8</v>
      </c>
    </row>
    <row r="35" spans="1:7" ht="15.75" x14ac:dyDescent="0.2">
      <c r="A35" s="176" t="s">
        <v>320</v>
      </c>
      <c r="B35" s="183">
        <v>51</v>
      </c>
      <c r="C35" s="183">
        <v>9</v>
      </c>
      <c r="D35" s="220">
        <v>-42</v>
      </c>
      <c r="E35" s="160">
        <v>27</v>
      </c>
      <c r="F35" s="183">
        <v>2</v>
      </c>
      <c r="G35" s="220">
        <v>-25</v>
      </c>
    </row>
    <row r="36" spans="1:7" ht="15.75" x14ac:dyDescent="0.2">
      <c r="A36" s="176" t="s">
        <v>297</v>
      </c>
      <c r="B36" s="183">
        <v>46</v>
      </c>
      <c r="C36" s="183">
        <v>28</v>
      </c>
      <c r="D36" s="220">
        <v>-18</v>
      </c>
      <c r="E36" s="160">
        <v>17</v>
      </c>
      <c r="F36" s="183">
        <v>2</v>
      </c>
      <c r="G36" s="220">
        <v>-15</v>
      </c>
    </row>
    <row r="37" spans="1:7" ht="30" customHeight="1" x14ac:dyDescent="0.2">
      <c r="A37" s="176" t="s">
        <v>552</v>
      </c>
      <c r="B37" s="183">
        <v>45</v>
      </c>
      <c r="C37" s="183">
        <v>36</v>
      </c>
      <c r="D37" s="220">
        <v>-9</v>
      </c>
      <c r="E37" s="160">
        <v>16</v>
      </c>
      <c r="F37" s="183">
        <v>1</v>
      </c>
      <c r="G37" s="220">
        <v>-15</v>
      </c>
    </row>
    <row r="38" spans="1:7" ht="15.75" x14ac:dyDescent="0.2">
      <c r="A38" s="176" t="s">
        <v>176</v>
      </c>
      <c r="B38" s="183">
        <v>41</v>
      </c>
      <c r="C38" s="183">
        <v>56</v>
      </c>
      <c r="D38" s="220">
        <v>15</v>
      </c>
      <c r="E38" s="160">
        <v>13</v>
      </c>
      <c r="F38" s="183">
        <v>7</v>
      </c>
      <c r="G38" s="220">
        <v>-6</v>
      </c>
    </row>
    <row r="39" spans="1:7" ht="31.5" x14ac:dyDescent="0.2">
      <c r="A39" s="176" t="s">
        <v>230</v>
      </c>
      <c r="B39" s="183">
        <v>37</v>
      </c>
      <c r="C39" s="183">
        <v>1</v>
      </c>
      <c r="D39" s="220">
        <v>-36</v>
      </c>
      <c r="E39" s="160">
        <v>13</v>
      </c>
      <c r="F39" s="183">
        <v>0</v>
      </c>
      <c r="G39" s="220">
        <v>-13</v>
      </c>
    </row>
    <row r="40" spans="1:7" ht="38.450000000000003" customHeight="1" x14ac:dyDescent="0.2">
      <c r="A40" s="410" t="s">
        <v>57</v>
      </c>
      <c r="B40" s="411"/>
      <c r="C40" s="411"/>
      <c r="D40" s="411"/>
      <c r="E40" s="411"/>
      <c r="F40" s="411"/>
      <c r="G40" s="411"/>
    </row>
    <row r="41" spans="1:7" ht="18" customHeight="1" x14ac:dyDescent="0.2">
      <c r="A41" s="177" t="s">
        <v>123</v>
      </c>
      <c r="B41" s="183">
        <v>664</v>
      </c>
      <c r="C41" s="219">
        <v>254</v>
      </c>
      <c r="D41" s="220">
        <v>-410</v>
      </c>
      <c r="E41" s="221">
        <v>243</v>
      </c>
      <c r="F41" s="219">
        <v>17</v>
      </c>
      <c r="G41" s="220">
        <v>-226</v>
      </c>
    </row>
    <row r="42" spans="1:7" ht="18" customHeight="1" x14ac:dyDescent="0.2">
      <c r="A42" s="177" t="s">
        <v>133</v>
      </c>
      <c r="B42" s="183">
        <v>407</v>
      </c>
      <c r="C42" s="183">
        <v>94</v>
      </c>
      <c r="D42" s="220">
        <v>-313</v>
      </c>
      <c r="E42" s="160">
        <v>142</v>
      </c>
      <c r="F42" s="183">
        <v>12</v>
      </c>
      <c r="G42" s="220">
        <v>-130</v>
      </c>
    </row>
    <row r="43" spans="1:7" ht="18" customHeight="1" x14ac:dyDescent="0.2">
      <c r="A43" s="177" t="s">
        <v>130</v>
      </c>
      <c r="B43" s="183">
        <v>279</v>
      </c>
      <c r="C43" s="183">
        <v>102</v>
      </c>
      <c r="D43" s="220">
        <v>-177</v>
      </c>
      <c r="E43" s="160">
        <v>71</v>
      </c>
      <c r="F43" s="183">
        <v>8</v>
      </c>
      <c r="G43" s="220">
        <v>-63</v>
      </c>
    </row>
    <row r="44" spans="1:7" ht="18" customHeight="1" x14ac:dyDescent="0.2">
      <c r="A44" s="177" t="s">
        <v>316</v>
      </c>
      <c r="B44" s="183">
        <v>195</v>
      </c>
      <c r="C44" s="183">
        <v>0</v>
      </c>
      <c r="D44" s="220">
        <v>-195</v>
      </c>
      <c r="E44" s="160">
        <v>81</v>
      </c>
      <c r="F44" s="183">
        <v>0</v>
      </c>
      <c r="G44" s="220">
        <v>-81</v>
      </c>
    </row>
    <row r="45" spans="1:7" ht="18" customHeight="1" x14ac:dyDescent="0.2">
      <c r="A45" s="177" t="s">
        <v>147</v>
      </c>
      <c r="B45" s="183">
        <v>110</v>
      </c>
      <c r="C45" s="183">
        <v>60</v>
      </c>
      <c r="D45" s="220">
        <v>-50</v>
      </c>
      <c r="E45" s="160">
        <v>35</v>
      </c>
      <c r="F45" s="183">
        <v>4</v>
      </c>
      <c r="G45" s="220">
        <v>-31</v>
      </c>
    </row>
    <row r="46" spans="1:7" ht="18" customHeight="1" x14ac:dyDescent="0.2">
      <c r="A46" s="177" t="s">
        <v>232</v>
      </c>
      <c r="B46" s="183">
        <v>82</v>
      </c>
      <c r="C46" s="183">
        <v>48</v>
      </c>
      <c r="D46" s="220">
        <v>-34</v>
      </c>
      <c r="E46" s="160">
        <v>23</v>
      </c>
      <c r="F46" s="183">
        <v>3</v>
      </c>
      <c r="G46" s="220">
        <v>-20</v>
      </c>
    </row>
    <row r="47" spans="1:7" ht="18" customHeight="1" x14ac:dyDescent="0.2">
      <c r="A47" s="177" t="s">
        <v>182</v>
      </c>
      <c r="B47" s="183">
        <v>82</v>
      </c>
      <c r="C47" s="183">
        <v>9</v>
      </c>
      <c r="D47" s="220">
        <v>-73</v>
      </c>
      <c r="E47" s="160">
        <v>25</v>
      </c>
      <c r="F47" s="183">
        <v>1</v>
      </c>
      <c r="G47" s="220">
        <v>-24</v>
      </c>
    </row>
    <row r="48" spans="1:7" ht="18" customHeight="1" x14ac:dyDescent="0.2">
      <c r="A48" s="177" t="s">
        <v>183</v>
      </c>
      <c r="B48" s="183">
        <v>63</v>
      </c>
      <c r="C48" s="183">
        <v>23</v>
      </c>
      <c r="D48" s="220">
        <v>-40</v>
      </c>
      <c r="E48" s="160">
        <v>30</v>
      </c>
      <c r="F48" s="183">
        <v>1</v>
      </c>
      <c r="G48" s="220">
        <v>-29</v>
      </c>
    </row>
    <row r="49" spans="1:7" ht="21" customHeight="1" x14ac:dyDescent="0.2">
      <c r="A49" s="177" t="s">
        <v>184</v>
      </c>
      <c r="B49" s="183">
        <v>54</v>
      </c>
      <c r="C49" s="183">
        <v>32</v>
      </c>
      <c r="D49" s="220">
        <v>-22</v>
      </c>
      <c r="E49" s="160">
        <v>19</v>
      </c>
      <c r="F49" s="183">
        <v>3</v>
      </c>
      <c r="G49" s="220">
        <v>-16</v>
      </c>
    </row>
    <row r="50" spans="1:7" ht="28.5" customHeight="1" x14ac:dyDescent="0.2">
      <c r="A50" s="177" t="s">
        <v>500</v>
      </c>
      <c r="B50" s="183">
        <v>49</v>
      </c>
      <c r="C50" s="183">
        <v>20</v>
      </c>
      <c r="D50" s="220">
        <v>-29</v>
      </c>
      <c r="E50" s="160">
        <v>15</v>
      </c>
      <c r="F50" s="183">
        <v>0</v>
      </c>
      <c r="G50" s="220">
        <v>-15</v>
      </c>
    </row>
    <row r="51" spans="1:7" ht="23.25" customHeight="1" x14ac:dyDescent="0.2">
      <c r="A51" s="177" t="s">
        <v>180</v>
      </c>
      <c r="B51" s="183">
        <v>45</v>
      </c>
      <c r="C51" s="183">
        <v>29</v>
      </c>
      <c r="D51" s="220">
        <v>-16</v>
      </c>
      <c r="E51" s="160">
        <v>16</v>
      </c>
      <c r="F51" s="183">
        <v>7</v>
      </c>
      <c r="G51" s="220">
        <v>-9</v>
      </c>
    </row>
    <row r="52" spans="1:7" ht="20.25" customHeight="1" x14ac:dyDescent="0.2">
      <c r="A52" s="177" t="s">
        <v>432</v>
      </c>
      <c r="B52" s="183">
        <v>45</v>
      </c>
      <c r="C52" s="183">
        <v>1</v>
      </c>
      <c r="D52" s="220">
        <v>-44</v>
      </c>
      <c r="E52" s="160">
        <v>19</v>
      </c>
      <c r="F52" s="183">
        <v>0</v>
      </c>
      <c r="G52" s="220">
        <v>-19</v>
      </c>
    </row>
    <row r="53" spans="1:7" ht="18" customHeight="1" x14ac:dyDescent="0.2">
      <c r="A53" s="177" t="s">
        <v>303</v>
      </c>
      <c r="B53" s="183">
        <v>43</v>
      </c>
      <c r="C53" s="183">
        <v>12</v>
      </c>
      <c r="D53" s="220">
        <v>-31</v>
      </c>
      <c r="E53" s="160">
        <v>15</v>
      </c>
      <c r="F53" s="183">
        <v>2</v>
      </c>
      <c r="G53" s="220">
        <v>-13</v>
      </c>
    </row>
    <row r="54" spans="1:7" ht="18" customHeight="1" x14ac:dyDescent="0.2">
      <c r="A54" s="177" t="s">
        <v>415</v>
      </c>
      <c r="B54" s="183">
        <v>36</v>
      </c>
      <c r="C54" s="183">
        <v>9</v>
      </c>
      <c r="D54" s="220">
        <v>-27</v>
      </c>
      <c r="E54" s="160">
        <v>14</v>
      </c>
      <c r="F54" s="183">
        <v>2</v>
      </c>
      <c r="G54" s="220">
        <v>-12</v>
      </c>
    </row>
    <row r="55" spans="1:7" ht="18.75" customHeight="1" x14ac:dyDescent="0.2">
      <c r="A55" s="177" t="s">
        <v>332</v>
      </c>
      <c r="B55" s="183">
        <v>34</v>
      </c>
      <c r="C55" s="183">
        <v>0</v>
      </c>
      <c r="D55" s="220">
        <v>-34</v>
      </c>
      <c r="E55" s="160">
        <v>14</v>
      </c>
      <c r="F55" s="183">
        <v>0</v>
      </c>
      <c r="G55" s="220">
        <v>-14</v>
      </c>
    </row>
    <row r="56" spans="1:7" ht="38.450000000000003" customHeight="1" x14ac:dyDescent="0.2">
      <c r="A56" s="410" t="s">
        <v>58</v>
      </c>
      <c r="B56" s="411"/>
      <c r="C56" s="411"/>
      <c r="D56" s="411"/>
      <c r="E56" s="411"/>
      <c r="F56" s="411"/>
      <c r="G56" s="411"/>
    </row>
    <row r="57" spans="1:7" ht="18" customHeight="1" x14ac:dyDescent="0.2">
      <c r="A57" s="176" t="s">
        <v>162</v>
      </c>
      <c r="B57" s="219">
        <v>208</v>
      </c>
      <c r="C57" s="219">
        <v>59</v>
      </c>
      <c r="D57" s="220">
        <v>-149</v>
      </c>
      <c r="E57" s="221">
        <v>98</v>
      </c>
      <c r="F57" s="219">
        <v>10</v>
      </c>
      <c r="G57" s="220">
        <v>-88</v>
      </c>
    </row>
    <row r="58" spans="1:7" ht="18" customHeight="1" x14ac:dyDescent="0.2">
      <c r="A58" s="176" t="s">
        <v>140</v>
      </c>
      <c r="B58" s="183">
        <v>204</v>
      </c>
      <c r="C58" s="183">
        <v>39</v>
      </c>
      <c r="D58" s="220">
        <v>-165</v>
      </c>
      <c r="E58" s="160">
        <v>67</v>
      </c>
      <c r="F58" s="183">
        <v>2</v>
      </c>
      <c r="G58" s="220">
        <v>-65</v>
      </c>
    </row>
    <row r="59" spans="1:7" ht="18" customHeight="1" x14ac:dyDescent="0.2">
      <c r="A59" s="176" t="s">
        <v>148</v>
      </c>
      <c r="B59" s="183">
        <v>132</v>
      </c>
      <c r="C59" s="183">
        <v>39</v>
      </c>
      <c r="D59" s="220">
        <v>-93</v>
      </c>
      <c r="E59" s="160">
        <v>36</v>
      </c>
      <c r="F59" s="183">
        <v>3</v>
      </c>
      <c r="G59" s="220">
        <v>-33</v>
      </c>
    </row>
    <row r="60" spans="1:7" ht="26.25" customHeight="1" x14ac:dyDescent="0.2">
      <c r="A60" s="176" t="s">
        <v>191</v>
      </c>
      <c r="B60" s="178">
        <v>115</v>
      </c>
      <c r="C60" s="183">
        <v>16</v>
      </c>
      <c r="D60" s="220">
        <v>-99</v>
      </c>
      <c r="E60" s="160">
        <v>56</v>
      </c>
      <c r="F60" s="183">
        <v>2</v>
      </c>
      <c r="G60" s="220">
        <v>-54</v>
      </c>
    </row>
    <row r="61" spans="1:7" ht="18" customHeight="1" x14ac:dyDescent="0.2">
      <c r="A61" s="176" t="s">
        <v>187</v>
      </c>
      <c r="B61" s="183">
        <v>114</v>
      </c>
      <c r="C61" s="183">
        <v>30</v>
      </c>
      <c r="D61" s="220">
        <v>-84</v>
      </c>
      <c r="E61" s="160">
        <v>33</v>
      </c>
      <c r="F61" s="183">
        <v>4</v>
      </c>
      <c r="G61" s="220">
        <v>-29</v>
      </c>
    </row>
    <row r="62" spans="1:7" ht="18" customHeight="1" x14ac:dyDescent="0.2">
      <c r="A62" s="176" t="s">
        <v>189</v>
      </c>
      <c r="B62" s="183">
        <v>91</v>
      </c>
      <c r="C62" s="183">
        <v>51</v>
      </c>
      <c r="D62" s="220">
        <v>-40</v>
      </c>
      <c r="E62" s="160">
        <v>44</v>
      </c>
      <c r="F62" s="183">
        <v>2</v>
      </c>
      <c r="G62" s="220">
        <v>-42</v>
      </c>
    </row>
    <row r="63" spans="1:7" ht="15.75" x14ac:dyDescent="0.2">
      <c r="A63" s="176" t="s">
        <v>223</v>
      </c>
      <c r="B63" s="183">
        <v>88</v>
      </c>
      <c r="C63" s="183">
        <v>47</v>
      </c>
      <c r="D63" s="220">
        <v>-41</v>
      </c>
      <c r="E63" s="160">
        <v>22</v>
      </c>
      <c r="F63" s="183">
        <v>2</v>
      </c>
      <c r="G63" s="220">
        <v>-20</v>
      </c>
    </row>
    <row r="64" spans="1:7" ht="18" customHeight="1" x14ac:dyDescent="0.2">
      <c r="A64" s="176" t="s">
        <v>190</v>
      </c>
      <c r="B64" s="183">
        <v>88</v>
      </c>
      <c r="C64" s="183">
        <v>11</v>
      </c>
      <c r="D64" s="220">
        <v>-77</v>
      </c>
      <c r="E64" s="160">
        <v>34</v>
      </c>
      <c r="F64" s="183">
        <v>1</v>
      </c>
      <c r="G64" s="220">
        <v>-33</v>
      </c>
    </row>
    <row r="65" spans="1:9" ht="22.5" customHeight="1" x14ac:dyDescent="0.2">
      <c r="A65" s="176" t="s">
        <v>188</v>
      </c>
      <c r="B65" s="183">
        <v>86</v>
      </c>
      <c r="C65" s="183">
        <v>22</v>
      </c>
      <c r="D65" s="220">
        <v>-64</v>
      </c>
      <c r="E65" s="160">
        <v>33</v>
      </c>
      <c r="F65" s="183">
        <v>3</v>
      </c>
      <c r="G65" s="220">
        <v>-30</v>
      </c>
    </row>
    <row r="66" spans="1:9" ht="28.5" customHeight="1" x14ac:dyDescent="0.2">
      <c r="A66" s="176" t="s">
        <v>436</v>
      </c>
      <c r="B66" s="183">
        <v>84</v>
      </c>
      <c r="C66" s="183">
        <v>40</v>
      </c>
      <c r="D66" s="220">
        <v>-44</v>
      </c>
      <c r="E66" s="160">
        <v>24</v>
      </c>
      <c r="F66" s="183">
        <v>3</v>
      </c>
      <c r="G66" s="220">
        <v>-21</v>
      </c>
    </row>
    <row r="67" spans="1:9" ht="18" customHeight="1" x14ac:dyDescent="0.2">
      <c r="A67" s="176" t="s">
        <v>186</v>
      </c>
      <c r="B67" s="183">
        <v>70</v>
      </c>
      <c r="C67" s="183">
        <v>11</v>
      </c>
      <c r="D67" s="220">
        <v>-59</v>
      </c>
      <c r="E67" s="160">
        <v>25</v>
      </c>
      <c r="F67" s="183">
        <v>0</v>
      </c>
      <c r="G67" s="220">
        <v>-25</v>
      </c>
    </row>
    <row r="68" spans="1:9" ht="18" customHeight="1" x14ac:dyDescent="0.2">
      <c r="A68" s="176" t="s">
        <v>217</v>
      </c>
      <c r="B68" s="183">
        <v>47</v>
      </c>
      <c r="C68" s="183">
        <v>8</v>
      </c>
      <c r="D68" s="220">
        <v>-39</v>
      </c>
      <c r="E68" s="160">
        <v>16</v>
      </c>
      <c r="F68" s="183">
        <v>2</v>
      </c>
      <c r="G68" s="220">
        <v>-14</v>
      </c>
    </row>
    <row r="69" spans="1:9" ht="18.75" customHeight="1" x14ac:dyDescent="0.2">
      <c r="A69" s="176" t="s">
        <v>333</v>
      </c>
      <c r="B69" s="183">
        <v>47</v>
      </c>
      <c r="C69" s="183">
        <v>2</v>
      </c>
      <c r="D69" s="220">
        <v>-45</v>
      </c>
      <c r="E69" s="160">
        <v>13</v>
      </c>
      <c r="F69" s="183">
        <v>0</v>
      </c>
      <c r="G69" s="220">
        <v>-13</v>
      </c>
    </row>
    <row r="70" spans="1:9" ht="18" customHeight="1" x14ac:dyDescent="0.2">
      <c r="A70" s="176" t="s">
        <v>224</v>
      </c>
      <c r="B70" s="183">
        <v>45</v>
      </c>
      <c r="C70" s="183">
        <v>13</v>
      </c>
      <c r="D70" s="220">
        <v>-32</v>
      </c>
      <c r="E70" s="160">
        <v>16</v>
      </c>
      <c r="F70" s="183">
        <v>0</v>
      </c>
      <c r="G70" s="220">
        <v>-16</v>
      </c>
    </row>
    <row r="71" spans="1:9" ht="18" customHeight="1" x14ac:dyDescent="0.2">
      <c r="A71" s="176" t="s">
        <v>192</v>
      </c>
      <c r="B71" s="183">
        <v>38</v>
      </c>
      <c r="C71" s="183">
        <v>10</v>
      </c>
      <c r="D71" s="220">
        <v>-28</v>
      </c>
      <c r="E71" s="160">
        <v>12</v>
      </c>
      <c r="F71" s="183">
        <v>2</v>
      </c>
      <c r="G71" s="220">
        <v>-10</v>
      </c>
    </row>
    <row r="72" spans="1:9" ht="38.450000000000003" customHeight="1" x14ac:dyDescent="0.2">
      <c r="A72" s="410" t="s">
        <v>59</v>
      </c>
      <c r="B72" s="411"/>
      <c r="C72" s="411"/>
      <c r="D72" s="411"/>
      <c r="E72" s="411"/>
      <c r="F72" s="411"/>
      <c r="G72" s="411"/>
    </row>
    <row r="73" spans="1:9" ht="15.75" x14ac:dyDescent="0.2">
      <c r="A73" s="176" t="s">
        <v>118</v>
      </c>
      <c r="B73" s="183">
        <v>1273</v>
      </c>
      <c r="C73" s="219">
        <v>525</v>
      </c>
      <c r="D73" s="220">
        <v>-748</v>
      </c>
      <c r="E73" s="221">
        <v>454</v>
      </c>
      <c r="F73" s="219">
        <v>42</v>
      </c>
      <c r="G73" s="220">
        <v>-412</v>
      </c>
      <c r="H73" s="222"/>
      <c r="I73" s="222"/>
    </row>
    <row r="74" spans="1:9" ht="16.5" customHeight="1" x14ac:dyDescent="0.2">
      <c r="A74" s="176" t="s">
        <v>126</v>
      </c>
      <c r="B74" s="183">
        <v>822</v>
      </c>
      <c r="C74" s="183">
        <v>239</v>
      </c>
      <c r="D74" s="220">
        <v>-583</v>
      </c>
      <c r="E74" s="160">
        <v>205</v>
      </c>
      <c r="F74" s="183">
        <v>11</v>
      </c>
      <c r="G74" s="220">
        <v>-194</v>
      </c>
    </row>
    <row r="75" spans="1:9" ht="16.5" customHeight="1" x14ac:dyDescent="0.2">
      <c r="A75" s="176" t="s">
        <v>125</v>
      </c>
      <c r="B75" s="183">
        <v>807</v>
      </c>
      <c r="C75" s="183">
        <v>128</v>
      </c>
      <c r="D75" s="220">
        <v>-679</v>
      </c>
      <c r="E75" s="160">
        <v>237</v>
      </c>
      <c r="F75" s="183">
        <v>8</v>
      </c>
      <c r="G75" s="220">
        <v>-229</v>
      </c>
    </row>
    <row r="76" spans="1:9" ht="18.600000000000001" customHeight="1" x14ac:dyDescent="0.2">
      <c r="A76" s="176" t="s">
        <v>120</v>
      </c>
      <c r="B76" s="183">
        <v>684</v>
      </c>
      <c r="C76" s="183">
        <v>375</v>
      </c>
      <c r="D76" s="220">
        <v>-309</v>
      </c>
      <c r="E76" s="160">
        <v>165</v>
      </c>
      <c r="F76" s="183">
        <v>31</v>
      </c>
      <c r="G76" s="220">
        <v>-134</v>
      </c>
    </row>
    <row r="77" spans="1:9" ht="30.75" customHeight="1" x14ac:dyDescent="0.2">
      <c r="A77" s="176" t="s">
        <v>508</v>
      </c>
      <c r="B77" s="183">
        <v>469</v>
      </c>
      <c r="C77" s="183">
        <v>107</v>
      </c>
      <c r="D77" s="220">
        <v>-362</v>
      </c>
      <c r="E77" s="160">
        <v>148</v>
      </c>
      <c r="F77" s="183">
        <v>5</v>
      </c>
      <c r="G77" s="220">
        <v>-143</v>
      </c>
    </row>
    <row r="78" spans="1:9" ht="18" customHeight="1" x14ac:dyDescent="0.2">
      <c r="A78" s="176" t="s">
        <v>124</v>
      </c>
      <c r="B78" s="183">
        <v>426</v>
      </c>
      <c r="C78" s="183">
        <v>135</v>
      </c>
      <c r="D78" s="220">
        <v>-291</v>
      </c>
      <c r="E78" s="160">
        <v>135</v>
      </c>
      <c r="F78" s="183">
        <v>12</v>
      </c>
      <c r="G78" s="220">
        <v>-123</v>
      </c>
    </row>
    <row r="79" spans="1:9" ht="15.75" x14ac:dyDescent="0.2">
      <c r="A79" s="176" t="s">
        <v>193</v>
      </c>
      <c r="B79" s="183">
        <v>243</v>
      </c>
      <c r="C79" s="183">
        <v>174</v>
      </c>
      <c r="D79" s="220">
        <v>-69</v>
      </c>
      <c r="E79" s="160">
        <v>122</v>
      </c>
      <c r="F79" s="183">
        <v>2</v>
      </c>
      <c r="G79" s="220">
        <v>-120</v>
      </c>
    </row>
    <row r="80" spans="1:9" ht="15.75" x14ac:dyDescent="0.2">
      <c r="A80" s="176" t="s">
        <v>315</v>
      </c>
      <c r="B80" s="183">
        <v>213</v>
      </c>
      <c r="C80" s="183">
        <v>3</v>
      </c>
      <c r="D80" s="220">
        <v>-210</v>
      </c>
      <c r="E80" s="160">
        <v>78</v>
      </c>
      <c r="F80" s="183">
        <v>1</v>
      </c>
      <c r="G80" s="220">
        <v>-77</v>
      </c>
    </row>
    <row r="81" spans="1:7" ht="15.75" x14ac:dyDescent="0.2">
      <c r="A81" s="176" t="s">
        <v>146</v>
      </c>
      <c r="B81" s="183">
        <v>118</v>
      </c>
      <c r="C81" s="183">
        <v>57</v>
      </c>
      <c r="D81" s="220">
        <v>-61</v>
      </c>
      <c r="E81" s="160">
        <v>44</v>
      </c>
      <c r="F81" s="183">
        <v>2</v>
      </c>
      <c r="G81" s="220">
        <v>-42</v>
      </c>
    </row>
    <row r="82" spans="1:7" ht="20.25" customHeight="1" x14ac:dyDescent="0.2">
      <c r="A82" s="176" t="s">
        <v>153</v>
      </c>
      <c r="B82" s="183">
        <v>106</v>
      </c>
      <c r="C82" s="183">
        <v>56</v>
      </c>
      <c r="D82" s="220">
        <v>-50</v>
      </c>
      <c r="E82" s="160">
        <v>15</v>
      </c>
      <c r="F82" s="183">
        <v>10</v>
      </c>
      <c r="G82" s="220">
        <v>-5</v>
      </c>
    </row>
    <row r="83" spans="1:7" ht="36.75" customHeight="1" x14ac:dyDescent="0.2">
      <c r="A83" s="176" t="s">
        <v>225</v>
      </c>
      <c r="B83" s="183">
        <v>97</v>
      </c>
      <c r="C83" s="183">
        <v>4</v>
      </c>
      <c r="D83" s="220">
        <v>-93</v>
      </c>
      <c r="E83" s="160">
        <v>36</v>
      </c>
      <c r="F83" s="183">
        <v>0</v>
      </c>
      <c r="G83" s="220">
        <v>-36</v>
      </c>
    </row>
    <row r="84" spans="1:7" ht="15.75" x14ac:dyDescent="0.2">
      <c r="A84" s="176" t="s">
        <v>144</v>
      </c>
      <c r="B84" s="183">
        <v>90</v>
      </c>
      <c r="C84" s="183">
        <v>49</v>
      </c>
      <c r="D84" s="220">
        <v>-41</v>
      </c>
      <c r="E84" s="160">
        <v>19</v>
      </c>
      <c r="F84" s="183">
        <v>8</v>
      </c>
      <c r="G84" s="220">
        <v>-11</v>
      </c>
    </row>
    <row r="85" spans="1:7" ht="15.75" x14ac:dyDescent="0.2">
      <c r="A85" s="176" t="s">
        <v>194</v>
      </c>
      <c r="B85" s="183">
        <v>77</v>
      </c>
      <c r="C85" s="183">
        <v>22</v>
      </c>
      <c r="D85" s="220">
        <v>-55</v>
      </c>
      <c r="E85" s="160">
        <v>25</v>
      </c>
      <c r="F85" s="183">
        <v>0</v>
      </c>
      <c r="G85" s="220">
        <v>-25</v>
      </c>
    </row>
    <row r="86" spans="1:7" ht="15.75" x14ac:dyDescent="0.2">
      <c r="A86" s="176" t="s">
        <v>466</v>
      </c>
      <c r="B86" s="183">
        <v>46</v>
      </c>
      <c r="C86" s="183">
        <v>8</v>
      </c>
      <c r="D86" s="220">
        <v>-38</v>
      </c>
      <c r="E86" s="160">
        <v>13</v>
      </c>
      <c r="F86" s="183">
        <v>0</v>
      </c>
      <c r="G86" s="220">
        <v>-13</v>
      </c>
    </row>
    <row r="87" spans="1:7" ht="15.75" x14ac:dyDescent="0.2">
      <c r="A87" s="176" t="s">
        <v>321</v>
      </c>
      <c r="B87" s="183">
        <v>40</v>
      </c>
      <c r="C87" s="183">
        <v>6</v>
      </c>
      <c r="D87" s="220">
        <v>-34</v>
      </c>
      <c r="E87" s="160">
        <v>12</v>
      </c>
      <c r="F87" s="183">
        <v>3</v>
      </c>
      <c r="G87" s="220">
        <v>-9</v>
      </c>
    </row>
    <row r="88" spans="1:7" ht="38.450000000000003" customHeight="1" x14ac:dyDescent="0.2">
      <c r="A88" s="410" t="s">
        <v>196</v>
      </c>
      <c r="B88" s="411"/>
      <c r="C88" s="411"/>
      <c r="D88" s="411"/>
      <c r="E88" s="411"/>
      <c r="F88" s="411"/>
      <c r="G88" s="411"/>
    </row>
    <row r="89" spans="1:7" ht="18" customHeight="1" x14ac:dyDescent="0.2">
      <c r="A89" s="176" t="s">
        <v>202</v>
      </c>
      <c r="B89" s="183">
        <v>173</v>
      </c>
      <c r="C89" s="183">
        <v>60</v>
      </c>
      <c r="D89" s="220">
        <v>-113</v>
      </c>
      <c r="E89" s="160">
        <v>60</v>
      </c>
      <c r="F89" s="183">
        <v>4</v>
      </c>
      <c r="G89" s="220">
        <v>-56</v>
      </c>
    </row>
    <row r="90" spans="1:7" ht="20.25" customHeight="1" x14ac:dyDescent="0.2">
      <c r="A90" s="176" t="s">
        <v>205</v>
      </c>
      <c r="B90" s="183">
        <v>108</v>
      </c>
      <c r="C90" s="183">
        <v>19</v>
      </c>
      <c r="D90" s="220">
        <v>-89</v>
      </c>
      <c r="E90" s="160">
        <v>35</v>
      </c>
      <c r="F90" s="183">
        <v>2</v>
      </c>
      <c r="G90" s="220">
        <v>-33</v>
      </c>
    </row>
    <row r="91" spans="1:7" ht="46.5" customHeight="1" x14ac:dyDescent="0.2">
      <c r="A91" s="176" t="s">
        <v>135</v>
      </c>
      <c r="B91" s="183">
        <v>96</v>
      </c>
      <c r="C91" s="183">
        <v>64</v>
      </c>
      <c r="D91" s="220">
        <v>-32</v>
      </c>
      <c r="E91" s="160">
        <v>20</v>
      </c>
      <c r="F91" s="183">
        <v>7</v>
      </c>
      <c r="G91" s="220">
        <v>-13</v>
      </c>
    </row>
    <row r="92" spans="1:7" ht="15.75" x14ac:dyDescent="0.2">
      <c r="A92" s="176" t="s">
        <v>206</v>
      </c>
      <c r="B92" s="183">
        <v>94</v>
      </c>
      <c r="C92" s="217">
        <v>12</v>
      </c>
      <c r="D92" s="220">
        <v>-82</v>
      </c>
      <c r="E92" s="160">
        <v>41</v>
      </c>
      <c r="F92" s="183">
        <v>1</v>
      </c>
      <c r="G92" s="220">
        <v>-40</v>
      </c>
    </row>
    <row r="93" spans="1:7" ht="31.5" x14ac:dyDescent="0.2">
      <c r="A93" s="176" t="s">
        <v>226</v>
      </c>
      <c r="B93" s="183">
        <v>87</v>
      </c>
      <c r="C93" s="183">
        <v>39</v>
      </c>
      <c r="D93" s="220">
        <v>-48</v>
      </c>
      <c r="E93" s="160">
        <v>23</v>
      </c>
      <c r="F93" s="183">
        <v>0</v>
      </c>
      <c r="G93" s="220">
        <v>-23</v>
      </c>
    </row>
    <row r="94" spans="1:7" ht="31.5" x14ac:dyDescent="0.2">
      <c r="A94" s="176" t="s">
        <v>197</v>
      </c>
      <c r="B94" s="183">
        <v>59</v>
      </c>
      <c r="C94" s="183">
        <v>33</v>
      </c>
      <c r="D94" s="220">
        <v>-26</v>
      </c>
      <c r="E94" s="160">
        <v>11</v>
      </c>
      <c r="F94" s="183">
        <v>2</v>
      </c>
      <c r="G94" s="220">
        <v>-9</v>
      </c>
    </row>
    <row r="95" spans="1:7" ht="15.75" x14ac:dyDescent="0.2">
      <c r="A95" s="176" t="s">
        <v>201</v>
      </c>
      <c r="B95" s="183">
        <v>53</v>
      </c>
      <c r="C95" s="183">
        <v>22</v>
      </c>
      <c r="D95" s="220">
        <v>-31</v>
      </c>
      <c r="E95" s="160">
        <v>15</v>
      </c>
      <c r="F95" s="183">
        <v>1</v>
      </c>
      <c r="G95" s="220">
        <v>-14</v>
      </c>
    </row>
    <row r="96" spans="1:7" ht="15.75" x14ac:dyDescent="0.2">
      <c r="A96" s="176" t="s">
        <v>199</v>
      </c>
      <c r="B96" s="183">
        <v>53</v>
      </c>
      <c r="C96" s="183">
        <v>14</v>
      </c>
      <c r="D96" s="220">
        <v>-39</v>
      </c>
      <c r="E96" s="160">
        <v>21</v>
      </c>
      <c r="F96" s="183">
        <v>0</v>
      </c>
      <c r="G96" s="220">
        <v>-21</v>
      </c>
    </row>
    <row r="97" spans="1:7" ht="15.75" x14ac:dyDescent="0.2">
      <c r="A97" s="176" t="s">
        <v>306</v>
      </c>
      <c r="B97" s="183">
        <v>48</v>
      </c>
      <c r="C97" s="217">
        <v>13</v>
      </c>
      <c r="D97" s="220">
        <v>-35</v>
      </c>
      <c r="E97" s="160">
        <v>19</v>
      </c>
      <c r="F97" s="183">
        <v>2</v>
      </c>
      <c r="G97" s="220">
        <v>-17</v>
      </c>
    </row>
    <row r="98" spans="1:7" ht="15.75" x14ac:dyDescent="0.2">
      <c r="A98" s="176" t="s">
        <v>198</v>
      </c>
      <c r="B98" s="183">
        <v>28</v>
      </c>
      <c r="C98" s="183">
        <v>20</v>
      </c>
      <c r="D98" s="220">
        <v>-8</v>
      </c>
      <c r="E98" s="160">
        <v>13</v>
      </c>
      <c r="F98" s="183">
        <v>0</v>
      </c>
      <c r="G98" s="220">
        <v>-13</v>
      </c>
    </row>
    <row r="99" spans="1:7" ht="15.75" x14ac:dyDescent="0.2">
      <c r="A99" s="176" t="s">
        <v>307</v>
      </c>
      <c r="B99" s="183">
        <v>16</v>
      </c>
      <c r="C99" s="183">
        <v>7</v>
      </c>
      <c r="D99" s="220">
        <v>-9</v>
      </c>
      <c r="E99" s="160">
        <v>8</v>
      </c>
      <c r="F99" s="183">
        <v>0</v>
      </c>
      <c r="G99" s="220">
        <v>-8</v>
      </c>
    </row>
    <row r="100" spans="1:7" ht="15.75" x14ac:dyDescent="0.2">
      <c r="A100" s="176" t="s">
        <v>203</v>
      </c>
      <c r="B100" s="183">
        <v>15</v>
      </c>
      <c r="C100" s="183">
        <v>3</v>
      </c>
      <c r="D100" s="220">
        <v>-12</v>
      </c>
      <c r="E100" s="160">
        <v>7</v>
      </c>
      <c r="F100" s="183">
        <v>3</v>
      </c>
      <c r="G100" s="220">
        <v>-4</v>
      </c>
    </row>
    <row r="101" spans="1:7" ht="15.75" x14ac:dyDescent="0.2">
      <c r="A101" s="176" t="s">
        <v>305</v>
      </c>
      <c r="B101" s="183">
        <v>13</v>
      </c>
      <c r="C101" s="183">
        <v>11</v>
      </c>
      <c r="D101" s="220">
        <v>-2</v>
      </c>
      <c r="E101" s="160">
        <v>7</v>
      </c>
      <c r="F101" s="183">
        <v>0</v>
      </c>
      <c r="G101" s="220">
        <v>-7</v>
      </c>
    </row>
    <row r="102" spans="1:7" ht="15.75" x14ac:dyDescent="0.2">
      <c r="A102" s="176" t="s">
        <v>200</v>
      </c>
      <c r="B102" s="183">
        <v>13</v>
      </c>
      <c r="C102" s="183">
        <v>2</v>
      </c>
      <c r="D102" s="220">
        <v>-11</v>
      </c>
      <c r="E102" s="160">
        <v>5</v>
      </c>
      <c r="F102" s="183">
        <v>1</v>
      </c>
      <c r="G102" s="220">
        <v>-4</v>
      </c>
    </row>
    <row r="103" spans="1:7" ht="15.75" x14ac:dyDescent="0.2">
      <c r="A103" s="176" t="s">
        <v>334</v>
      </c>
      <c r="B103" s="183">
        <v>12</v>
      </c>
      <c r="C103" s="183">
        <v>0</v>
      </c>
      <c r="D103" s="220">
        <v>-12</v>
      </c>
      <c r="E103" s="160">
        <v>6</v>
      </c>
      <c r="F103" s="183">
        <v>0</v>
      </c>
      <c r="G103" s="220">
        <v>-6</v>
      </c>
    </row>
    <row r="104" spans="1:7" ht="38.450000000000003" customHeight="1" x14ac:dyDescent="0.2">
      <c r="A104" s="410" t="s">
        <v>61</v>
      </c>
      <c r="B104" s="411"/>
      <c r="C104" s="411"/>
      <c r="D104" s="411"/>
      <c r="E104" s="411"/>
      <c r="F104" s="411"/>
      <c r="G104" s="411"/>
    </row>
    <row r="105" spans="1:7" ht="15.75" x14ac:dyDescent="0.2">
      <c r="A105" s="176" t="s">
        <v>131</v>
      </c>
      <c r="B105" s="183">
        <v>247</v>
      </c>
      <c r="C105" s="183">
        <v>182</v>
      </c>
      <c r="D105" s="220">
        <v>-65</v>
      </c>
      <c r="E105" s="160">
        <v>54</v>
      </c>
      <c r="F105" s="183">
        <v>19</v>
      </c>
      <c r="G105" s="220">
        <v>-35</v>
      </c>
    </row>
    <row r="106" spans="1:7" ht="15.75" x14ac:dyDescent="0.2">
      <c r="A106" s="176" t="s">
        <v>127</v>
      </c>
      <c r="B106" s="183">
        <v>167</v>
      </c>
      <c r="C106" s="183">
        <v>166</v>
      </c>
      <c r="D106" s="220">
        <v>-1</v>
      </c>
      <c r="E106" s="160">
        <v>70</v>
      </c>
      <c r="F106" s="183">
        <v>43</v>
      </c>
      <c r="G106" s="220">
        <v>-27</v>
      </c>
    </row>
    <row r="107" spans="1:7" ht="31.5" x14ac:dyDescent="0.2">
      <c r="A107" s="175" t="s">
        <v>207</v>
      </c>
      <c r="B107" s="183">
        <v>106</v>
      </c>
      <c r="C107" s="183">
        <v>61</v>
      </c>
      <c r="D107" s="220">
        <v>-45</v>
      </c>
      <c r="E107" s="160">
        <v>18</v>
      </c>
      <c r="F107" s="183">
        <v>8</v>
      </c>
      <c r="G107" s="220">
        <v>-10</v>
      </c>
    </row>
    <row r="108" spans="1:7" ht="15.75" x14ac:dyDescent="0.2">
      <c r="A108" s="176" t="s">
        <v>233</v>
      </c>
      <c r="B108" s="183">
        <v>102</v>
      </c>
      <c r="C108" s="183">
        <v>58</v>
      </c>
      <c r="D108" s="220">
        <v>-44</v>
      </c>
      <c r="E108" s="160">
        <v>32</v>
      </c>
      <c r="F108" s="183">
        <v>11</v>
      </c>
      <c r="G108" s="220">
        <v>-21</v>
      </c>
    </row>
    <row r="109" spans="1:7" ht="15.75" x14ac:dyDescent="0.2">
      <c r="A109" s="176" t="s">
        <v>159</v>
      </c>
      <c r="B109" s="183">
        <v>95</v>
      </c>
      <c r="C109" s="183">
        <v>52</v>
      </c>
      <c r="D109" s="220">
        <v>-43</v>
      </c>
      <c r="E109" s="160">
        <v>19</v>
      </c>
      <c r="F109" s="183">
        <v>9</v>
      </c>
      <c r="G109" s="220">
        <v>-10</v>
      </c>
    </row>
    <row r="110" spans="1:7" ht="18" customHeight="1" x14ac:dyDescent="0.2">
      <c r="A110" s="176" t="s">
        <v>138</v>
      </c>
      <c r="B110" s="183">
        <v>80</v>
      </c>
      <c r="C110" s="183">
        <v>84</v>
      </c>
      <c r="D110" s="220">
        <v>4</v>
      </c>
      <c r="E110" s="160">
        <v>17</v>
      </c>
      <c r="F110" s="183">
        <v>11</v>
      </c>
      <c r="G110" s="220">
        <v>-6</v>
      </c>
    </row>
    <row r="111" spans="1:7" ht="30.75" customHeight="1" x14ac:dyDescent="0.2">
      <c r="A111" s="176" t="s">
        <v>154</v>
      </c>
      <c r="B111" s="183">
        <v>76</v>
      </c>
      <c r="C111" s="183">
        <v>66</v>
      </c>
      <c r="D111" s="220">
        <v>-10</v>
      </c>
      <c r="E111" s="160">
        <v>33</v>
      </c>
      <c r="F111" s="183">
        <v>10</v>
      </c>
      <c r="G111" s="220">
        <v>-23</v>
      </c>
    </row>
    <row r="112" spans="1:7" ht="36.75" customHeight="1" x14ac:dyDescent="0.2">
      <c r="A112" s="176" t="s">
        <v>139</v>
      </c>
      <c r="B112" s="183">
        <v>74</v>
      </c>
      <c r="C112" s="183">
        <v>138</v>
      </c>
      <c r="D112" s="220">
        <v>64</v>
      </c>
      <c r="E112" s="160">
        <v>19</v>
      </c>
      <c r="F112" s="183">
        <v>21</v>
      </c>
      <c r="G112" s="220">
        <v>2</v>
      </c>
    </row>
    <row r="113" spans="1:7" ht="20.25" customHeight="1" x14ac:dyDescent="0.2">
      <c r="A113" s="176" t="s">
        <v>208</v>
      </c>
      <c r="B113" s="183">
        <v>67</v>
      </c>
      <c r="C113" s="183">
        <v>29</v>
      </c>
      <c r="D113" s="220">
        <v>-38</v>
      </c>
      <c r="E113" s="160">
        <v>14</v>
      </c>
      <c r="F113" s="183">
        <v>7</v>
      </c>
      <c r="G113" s="220">
        <v>-7</v>
      </c>
    </row>
    <row r="114" spans="1:7" ht="35.25" customHeight="1" x14ac:dyDescent="0.2">
      <c r="A114" s="176" t="s">
        <v>323</v>
      </c>
      <c r="B114" s="183">
        <v>59</v>
      </c>
      <c r="C114" s="183">
        <v>15</v>
      </c>
      <c r="D114" s="220">
        <v>-44</v>
      </c>
      <c r="E114" s="160">
        <v>15</v>
      </c>
      <c r="F114" s="183">
        <v>1</v>
      </c>
      <c r="G114" s="220">
        <v>-14</v>
      </c>
    </row>
    <row r="115" spans="1:7" ht="18" customHeight="1" x14ac:dyDescent="0.2">
      <c r="A115" s="176" t="s">
        <v>308</v>
      </c>
      <c r="B115" s="183">
        <v>54</v>
      </c>
      <c r="C115" s="183">
        <v>44</v>
      </c>
      <c r="D115" s="220">
        <v>-10</v>
      </c>
      <c r="E115" s="160">
        <v>15</v>
      </c>
      <c r="F115" s="183">
        <v>9</v>
      </c>
      <c r="G115" s="220">
        <v>-6</v>
      </c>
    </row>
    <row r="116" spans="1:7" ht="18" customHeight="1" x14ac:dyDescent="0.2">
      <c r="A116" s="176" t="s">
        <v>322</v>
      </c>
      <c r="B116" s="183">
        <v>53</v>
      </c>
      <c r="C116" s="183">
        <v>3</v>
      </c>
      <c r="D116" s="220">
        <v>-50</v>
      </c>
      <c r="E116" s="160">
        <v>22</v>
      </c>
      <c r="F116" s="183">
        <v>0</v>
      </c>
      <c r="G116" s="220">
        <v>-22</v>
      </c>
    </row>
    <row r="117" spans="1:7" ht="16.5" customHeight="1" x14ac:dyDescent="0.2">
      <c r="A117" s="176" t="s">
        <v>209</v>
      </c>
      <c r="B117" s="183">
        <v>50</v>
      </c>
      <c r="C117" s="183">
        <v>44</v>
      </c>
      <c r="D117" s="220">
        <v>-6</v>
      </c>
      <c r="E117" s="160">
        <v>13</v>
      </c>
      <c r="F117" s="183">
        <v>11</v>
      </c>
      <c r="G117" s="220">
        <v>-2</v>
      </c>
    </row>
    <row r="118" spans="1:7" ht="17.45" customHeight="1" x14ac:dyDescent="0.2">
      <c r="A118" s="176" t="s">
        <v>210</v>
      </c>
      <c r="B118" s="183">
        <v>49</v>
      </c>
      <c r="C118" s="183">
        <v>37</v>
      </c>
      <c r="D118" s="220">
        <v>-12</v>
      </c>
      <c r="E118" s="160">
        <v>4</v>
      </c>
      <c r="F118" s="183">
        <v>10</v>
      </c>
      <c r="G118" s="220">
        <v>6</v>
      </c>
    </row>
    <row r="119" spans="1:7" ht="31.5" x14ac:dyDescent="0.2">
      <c r="A119" s="176" t="s">
        <v>155</v>
      </c>
      <c r="B119" s="183">
        <v>48</v>
      </c>
      <c r="C119" s="183">
        <v>36</v>
      </c>
      <c r="D119" s="220">
        <v>-12</v>
      </c>
      <c r="E119" s="160">
        <v>17</v>
      </c>
      <c r="F119" s="183">
        <v>9</v>
      </c>
      <c r="G119" s="220">
        <v>-8</v>
      </c>
    </row>
    <row r="120" spans="1:7" ht="38.450000000000003" customHeight="1" x14ac:dyDescent="0.2">
      <c r="A120" s="410" t="s">
        <v>211</v>
      </c>
      <c r="B120" s="411"/>
      <c r="C120" s="411"/>
      <c r="D120" s="411"/>
      <c r="E120" s="411"/>
      <c r="F120" s="411"/>
      <c r="G120" s="411"/>
    </row>
    <row r="121" spans="1:7" ht="15.75" x14ac:dyDescent="0.2">
      <c r="A121" s="176" t="s">
        <v>116</v>
      </c>
      <c r="B121" s="183">
        <v>1129</v>
      </c>
      <c r="C121" s="183">
        <v>857</v>
      </c>
      <c r="D121" s="220">
        <v>-272</v>
      </c>
      <c r="E121" s="160">
        <v>212</v>
      </c>
      <c r="F121" s="183">
        <v>62</v>
      </c>
      <c r="G121" s="220">
        <v>-150</v>
      </c>
    </row>
    <row r="122" spans="1:7" ht="15.75" x14ac:dyDescent="0.2">
      <c r="A122" s="176" t="s">
        <v>122</v>
      </c>
      <c r="B122" s="183">
        <v>764</v>
      </c>
      <c r="C122" s="183">
        <v>247</v>
      </c>
      <c r="D122" s="220">
        <v>-517</v>
      </c>
      <c r="E122" s="160">
        <v>635</v>
      </c>
      <c r="F122" s="183">
        <v>211</v>
      </c>
      <c r="G122" s="220">
        <v>-424</v>
      </c>
    </row>
    <row r="123" spans="1:7" ht="47.25" x14ac:dyDescent="0.2">
      <c r="A123" s="176" t="s">
        <v>228</v>
      </c>
      <c r="B123" s="183">
        <v>568</v>
      </c>
      <c r="C123" s="183">
        <v>518</v>
      </c>
      <c r="D123" s="220">
        <v>-50</v>
      </c>
      <c r="E123" s="160">
        <v>48</v>
      </c>
      <c r="F123" s="183">
        <v>10</v>
      </c>
      <c r="G123" s="220">
        <v>-38</v>
      </c>
    </row>
    <row r="124" spans="1:7" ht="15.75" x14ac:dyDescent="0.2">
      <c r="A124" s="176" t="s">
        <v>119</v>
      </c>
      <c r="B124" s="183">
        <v>473</v>
      </c>
      <c r="C124" s="183">
        <v>165</v>
      </c>
      <c r="D124" s="220">
        <v>-308</v>
      </c>
      <c r="E124" s="160">
        <v>402</v>
      </c>
      <c r="F124" s="183">
        <v>149</v>
      </c>
      <c r="G124" s="220">
        <v>-253</v>
      </c>
    </row>
    <row r="125" spans="1:7" ht="15.75" x14ac:dyDescent="0.2">
      <c r="A125" s="176" t="s">
        <v>128</v>
      </c>
      <c r="B125" s="183">
        <v>390</v>
      </c>
      <c r="C125" s="183">
        <v>361</v>
      </c>
      <c r="D125" s="220">
        <v>-29</v>
      </c>
      <c r="E125" s="160">
        <v>44</v>
      </c>
      <c r="F125" s="183">
        <v>19</v>
      </c>
      <c r="G125" s="220">
        <v>-25</v>
      </c>
    </row>
    <row r="126" spans="1:7" ht="15.75" x14ac:dyDescent="0.2">
      <c r="A126" s="176" t="s">
        <v>152</v>
      </c>
      <c r="B126" s="183">
        <v>223</v>
      </c>
      <c r="C126" s="183">
        <v>24</v>
      </c>
      <c r="D126" s="220">
        <v>-199</v>
      </c>
      <c r="E126" s="160">
        <v>76</v>
      </c>
      <c r="F126" s="183">
        <v>1</v>
      </c>
      <c r="G126" s="220">
        <v>-75</v>
      </c>
    </row>
    <row r="127" spans="1:7" ht="15.75" x14ac:dyDescent="0.2">
      <c r="A127" s="176" t="s">
        <v>216</v>
      </c>
      <c r="B127" s="183">
        <v>90</v>
      </c>
      <c r="C127" s="183">
        <v>50</v>
      </c>
      <c r="D127" s="220">
        <v>-40</v>
      </c>
      <c r="E127" s="160">
        <v>16</v>
      </c>
      <c r="F127" s="183">
        <v>0</v>
      </c>
      <c r="G127" s="220">
        <v>-16</v>
      </c>
    </row>
    <row r="128" spans="1:7" ht="15.75" x14ac:dyDescent="0.2">
      <c r="A128" s="176" t="s">
        <v>234</v>
      </c>
      <c r="B128" s="183">
        <v>73</v>
      </c>
      <c r="C128" s="183">
        <v>59</v>
      </c>
      <c r="D128" s="220">
        <v>-14</v>
      </c>
      <c r="E128" s="160">
        <v>10</v>
      </c>
      <c r="F128" s="183">
        <v>3</v>
      </c>
      <c r="G128" s="220">
        <v>-7</v>
      </c>
    </row>
    <row r="129" spans="1:7" ht="15.75" x14ac:dyDescent="0.2">
      <c r="A129" s="176" t="s">
        <v>325</v>
      </c>
      <c r="B129" s="183">
        <v>62</v>
      </c>
      <c r="C129" s="183">
        <v>4</v>
      </c>
      <c r="D129" s="220">
        <v>-58</v>
      </c>
      <c r="E129" s="160">
        <v>19</v>
      </c>
      <c r="F129" s="183">
        <v>0</v>
      </c>
      <c r="G129" s="220">
        <v>-19</v>
      </c>
    </row>
    <row r="130" spans="1:7" ht="15.75" x14ac:dyDescent="0.2">
      <c r="A130" s="176" t="s">
        <v>492</v>
      </c>
      <c r="B130" s="183">
        <v>62</v>
      </c>
      <c r="C130" s="183">
        <v>1</v>
      </c>
      <c r="D130" s="220">
        <v>-61</v>
      </c>
      <c r="E130" s="160">
        <v>46</v>
      </c>
      <c r="F130" s="183">
        <v>0</v>
      </c>
      <c r="G130" s="220">
        <v>-46</v>
      </c>
    </row>
    <row r="131" spans="1:7" ht="15.75" x14ac:dyDescent="0.2">
      <c r="A131" s="176" t="s">
        <v>213</v>
      </c>
      <c r="B131" s="183">
        <v>44</v>
      </c>
      <c r="C131" s="183">
        <v>34</v>
      </c>
      <c r="D131" s="220">
        <v>-10</v>
      </c>
      <c r="E131" s="160">
        <v>9</v>
      </c>
      <c r="F131" s="183">
        <v>9</v>
      </c>
      <c r="G131" s="220">
        <v>0</v>
      </c>
    </row>
    <row r="132" spans="1:7" ht="15" customHeight="1" x14ac:dyDescent="0.2">
      <c r="A132" s="176" t="s">
        <v>326</v>
      </c>
      <c r="B132" s="183">
        <v>41</v>
      </c>
      <c r="C132" s="183">
        <v>11</v>
      </c>
      <c r="D132" s="220">
        <v>-30</v>
      </c>
      <c r="E132" s="160">
        <v>7</v>
      </c>
      <c r="F132" s="183">
        <v>1</v>
      </c>
      <c r="G132" s="220">
        <v>-6</v>
      </c>
    </row>
    <row r="133" spans="1:7" ht="33.75" customHeight="1" x14ac:dyDescent="0.2">
      <c r="A133" s="176" t="s">
        <v>327</v>
      </c>
      <c r="B133" s="183">
        <v>31</v>
      </c>
      <c r="C133" s="183">
        <v>3</v>
      </c>
      <c r="D133" s="220">
        <v>-28</v>
      </c>
      <c r="E133" s="160">
        <v>15</v>
      </c>
      <c r="F133" s="183">
        <v>1</v>
      </c>
      <c r="G133" s="220">
        <v>-14</v>
      </c>
    </row>
    <row r="134" spans="1:7" ht="15.75" x14ac:dyDescent="0.2">
      <c r="A134" s="176" t="s">
        <v>212</v>
      </c>
      <c r="B134" s="183">
        <v>27</v>
      </c>
      <c r="C134" s="183">
        <v>43</v>
      </c>
      <c r="D134" s="220">
        <v>16</v>
      </c>
      <c r="E134" s="160">
        <v>6</v>
      </c>
      <c r="F134" s="183">
        <v>9</v>
      </c>
      <c r="G134" s="220">
        <v>3</v>
      </c>
    </row>
    <row r="135" spans="1:7" ht="19.5" customHeight="1" x14ac:dyDescent="0.2">
      <c r="A135" s="176" t="s">
        <v>235</v>
      </c>
      <c r="B135" s="183">
        <v>27</v>
      </c>
      <c r="C135" s="183">
        <v>17</v>
      </c>
      <c r="D135" s="220">
        <v>-10</v>
      </c>
      <c r="E135" s="160">
        <v>5</v>
      </c>
      <c r="F135" s="183">
        <v>1</v>
      </c>
      <c r="G135" s="220">
        <v>-4</v>
      </c>
    </row>
    <row r="136" spans="1:7" ht="38.450000000000003" customHeight="1" x14ac:dyDescent="0.2">
      <c r="A136" s="410" t="s">
        <v>214</v>
      </c>
      <c r="B136" s="411"/>
      <c r="C136" s="411"/>
      <c r="D136" s="411"/>
      <c r="E136" s="411"/>
      <c r="F136" s="411"/>
      <c r="G136" s="411"/>
    </row>
    <row r="137" spans="1:7" ht="21" customHeight="1" x14ac:dyDescent="0.2">
      <c r="A137" s="176" t="s">
        <v>117</v>
      </c>
      <c r="B137" s="183">
        <v>1269</v>
      </c>
      <c r="C137" s="183">
        <v>813</v>
      </c>
      <c r="D137" s="220">
        <v>-456</v>
      </c>
      <c r="E137" s="160">
        <v>317</v>
      </c>
      <c r="F137" s="183">
        <v>60</v>
      </c>
      <c r="G137" s="220">
        <v>-257</v>
      </c>
    </row>
    <row r="138" spans="1:7" ht="21" customHeight="1" x14ac:dyDescent="0.2">
      <c r="A138" s="176" t="s">
        <v>121</v>
      </c>
      <c r="B138" s="183">
        <v>703</v>
      </c>
      <c r="C138" s="183">
        <v>205</v>
      </c>
      <c r="D138" s="220">
        <v>-498</v>
      </c>
      <c r="E138" s="160">
        <v>314</v>
      </c>
      <c r="F138" s="183">
        <v>10</v>
      </c>
      <c r="G138" s="220">
        <v>-304</v>
      </c>
    </row>
    <row r="139" spans="1:7" ht="21" customHeight="1" x14ac:dyDescent="0.2">
      <c r="A139" s="176" t="s">
        <v>132</v>
      </c>
      <c r="B139" s="183">
        <v>373</v>
      </c>
      <c r="C139" s="183">
        <v>124</v>
      </c>
      <c r="D139" s="220">
        <v>-249</v>
      </c>
      <c r="E139" s="160">
        <v>149</v>
      </c>
      <c r="F139" s="183">
        <v>13</v>
      </c>
      <c r="G139" s="220">
        <v>-136</v>
      </c>
    </row>
    <row r="140" spans="1:7" ht="21" customHeight="1" x14ac:dyDescent="0.2">
      <c r="A140" s="176" t="s">
        <v>150</v>
      </c>
      <c r="B140" s="183">
        <v>306</v>
      </c>
      <c r="C140" s="183">
        <v>55</v>
      </c>
      <c r="D140" s="220">
        <v>-251</v>
      </c>
      <c r="E140" s="160">
        <v>232</v>
      </c>
      <c r="F140" s="183">
        <v>43</v>
      </c>
      <c r="G140" s="220">
        <v>-189</v>
      </c>
    </row>
    <row r="141" spans="1:7" ht="21" customHeight="1" x14ac:dyDescent="0.2">
      <c r="A141" s="175" t="s">
        <v>137</v>
      </c>
      <c r="B141" s="183">
        <v>205</v>
      </c>
      <c r="C141" s="183">
        <v>60</v>
      </c>
      <c r="D141" s="220">
        <v>-145</v>
      </c>
      <c r="E141" s="160">
        <v>53</v>
      </c>
      <c r="F141" s="183">
        <v>9</v>
      </c>
      <c r="G141" s="220">
        <v>-44</v>
      </c>
    </row>
    <row r="142" spans="1:7" ht="21" customHeight="1" x14ac:dyDescent="0.2">
      <c r="A142" s="176" t="s">
        <v>129</v>
      </c>
      <c r="B142" s="183">
        <v>179</v>
      </c>
      <c r="C142" s="183">
        <v>132</v>
      </c>
      <c r="D142" s="220">
        <v>-47</v>
      </c>
      <c r="E142" s="160">
        <v>37</v>
      </c>
      <c r="F142" s="183">
        <v>20</v>
      </c>
      <c r="G142" s="220">
        <v>-17</v>
      </c>
    </row>
    <row r="143" spans="1:7" ht="21" customHeight="1" x14ac:dyDescent="0.2">
      <c r="A143" s="176" t="s">
        <v>143</v>
      </c>
      <c r="B143" s="183">
        <v>179</v>
      </c>
      <c r="C143" s="183">
        <v>75</v>
      </c>
      <c r="D143" s="220">
        <v>-104</v>
      </c>
      <c r="E143" s="160">
        <v>56</v>
      </c>
      <c r="F143" s="183">
        <v>10</v>
      </c>
      <c r="G143" s="220">
        <v>-46</v>
      </c>
    </row>
    <row r="144" spans="1:7" ht="21" customHeight="1" x14ac:dyDescent="0.2">
      <c r="A144" s="176" t="s">
        <v>236</v>
      </c>
      <c r="B144" s="183">
        <v>131</v>
      </c>
      <c r="C144" s="183">
        <v>96</v>
      </c>
      <c r="D144" s="220">
        <v>-35</v>
      </c>
      <c r="E144" s="160">
        <v>27</v>
      </c>
      <c r="F144" s="183">
        <v>4</v>
      </c>
      <c r="G144" s="220">
        <v>-23</v>
      </c>
    </row>
    <row r="145" spans="1:7" ht="21" customHeight="1" x14ac:dyDescent="0.2">
      <c r="A145" s="176" t="s">
        <v>157</v>
      </c>
      <c r="B145" s="183">
        <v>123</v>
      </c>
      <c r="C145" s="183">
        <v>151</v>
      </c>
      <c r="D145" s="220">
        <v>28</v>
      </c>
      <c r="E145" s="160">
        <v>56</v>
      </c>
      <c r="F145" s="183">
        <v>5</v>
      </c>
      <c r="G145" s="220">
        <v>-51</v>
      </c>
    </row>
    <row r="146" spans="1:7" ht="20.25" customHeight="1" x14ac:dyDescent="0.2">
      <c r="A146" s="176" t="s">
        <v>149</v>
      </c>
      <c r="B146" s="183">
        <v>114</v>
      </c>
      <c r="C146" s="183">
        <v>62</v>
      </c>
      <c r="D146" s="220">
        <v>-52</v>
      </c>
      <c r="E146" s="160">
        <v>30</v>
      </c>
      <c r="F146" s="183">
        <v>3</v>
      </c>
      <c r="G146" s="220">
        <v>-27</v>
      </c>
    </row>
    <row r="147" spans="1:7" ht="15.75" x14ac:dyDescent="0.2">
      <c r="A147" s="176" t="s">
        <v>156</v>
      </c>
      <c r="B147" s="183">
        <v>101</v>
      </c>
      <c r="C147" s="183">
        <v>78</v>
      </c>
      <c r="D147" s="220">
        <v>-23</v>
      </c>
      <c r="E147" s="160">
        <v>35</v>
      </c>
      <c r="F147" s="183">
        <v>4</v>
      </c>
      <c r="G147" s="220">
        <v>-31</v>
      </c>
    </row>
    <row r="148" spans="1:7" ht="33.75" customHeight="1" x14ac:dyDescent="0.2">
      <c r="A148" s="176" t="s">
        <v>160</v>
      </c>
      <c r="B148" s="183">
        <v>98</v>
      </c>
      <c r="C148" s="183">
        <v>44</v>
      </c>
      <c r="D148" s="220">
        <v>-54</v>
      </c>
      <c r="E148" s="160">
        <v>39</v>
      </c>
      <c r="F148" s="183">
        <v>3</v>
      </c>
      <c r="G148" s="220">
        <v>-36</v>
      </c>
    </row>
    <row r="149" spans="1:7" ht="21" customHeight="1" x14ac:dyDescent="0.2">
      <c r="A149" s="176" t="s">
        <v>136</v>
      </c>
      <c r="B149" s="183">
        <v>82</v>
      </c>
      <c r="C149" s="183">
        <v>71</v>
      </c>
      <c r="D149" s="220">
        <v>-11</v>
      </c>
      <c r="E149" s="160">
        <v>30</v>
      </c>
      <c r="F149" s="183">
        <v>4</v>
      </c>
      <c r="G149" s="220">
        <v>-26</v>
      </c>
    </row>
    <row r="150" spans="1:7" ht="21" customHeight="1" x14ac:dyDescent="0.2">
      <c r="A150" s="176" t="s">
        <v>237</v>
      </c>
      <c r="B150" s="183">
        <v>52</v>
      </c>
      <c r="C150" s="183">
        <v>3</v>
      </c>
      <c r="D150" s="220">
        <v>-49</v>
      </c>
      <c r="E150" s="160">
        <v>11</v>
      </c>
      <c r="F150" s="183">
        <v>0</v>
      </c>
      <c r="G150" s="220">
        <v>-11</v>
      </c>
    </row>
    <row r="151" spans="1:7" ht="21" customHeight="1" x14ac:dyDescent="0.2">
      <c r="A151" s="176" t="s">
        <v>215</v>
      </c>
      <c r="B151" s="183">
        <v>42</v>
      </c>
      <c r="C151" s="183">
        <v>36</v>
      </c>
      <c r="D151" s="220">
        <v>-6</v>
      </c>
      <c r="E151" s="160">
        <v>7</v>
      </c>
      <c r="F151" s="183">
        <v>3</v>
      </c>
      <c r="G151" s="220">
        <v>-4</v>
      </c>
    </row>
    <row r="152" spans="1:7" ht="15.75" x14ac:dyDescent="0.25">
      <c r="A152" s="155"/>
      <c r="B152" s="179"/>
      <c r="C152" s="179"/>
      <c r="D152" s="180"/>
      <c r="E152" s="179"/>
      <c r="F152" s="179"/>
      <c r="G152" s="180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75" zoomScaleNormal="75" zoomScaleSheetLayoutView="75" workbookViewId="0">
      <selection activeCell="H17" sqref="H17"/>
    </sheetView>
  </sheetViews>
  <sheetFormatPr defaultColWidth="8.85546875" defaultRowHeight="12.75" x14ac:dyDescent="0.2"/>
  <cols>
    <col min="1" max="1" width="54.85546875" style="100" customWidth="1"/>
    <col min="2" max="2" width="12.85546875" style="100" customWidth="1"/>
    <col min="3" max="3" width="13.140625" style="100" customWidth="1"/>
    <col min="4" max="4" width="12" style="100" customWidth="1"/>
    <col min="5" max="5" width="10.28515625" style="100" customWidth="1"/>
    <col min="6" max="7" width="8.85546875" style="100"/>
    <col min="8" max="8" width="43" style="100" customWidth="1"/>
    <col min="9" max="256" width="8.85546875" style="100"/>
    <col min="257" max="257" width="54.85546875" style="100" customWidth="1"/>
    <col min="258" max="258" width="12.85546875" style="100" customWidth="1"/>
    <col min="259" max="259" width="13.140625" style="100" customWidth="1"/>
    <col min="260" max="260" width="12" style="100" customWidth="1"/>
    <col min="261" max="261" width="10.28515625" style="100" customWidth="1"/>
    <col min="262" max="263" width="8.85546875" style="100"/>
    <col min="264" max="264" width="43" style="100" customWidth="1"/>
    <col min="265" max="512" width="8.85546875" style="100"/>
    <col min="513" max="513" width="54.85546875" style="100" customWidth="1"/>
    <col min="514" max="514" width="12.85546875" style="100" customWidth="1"/>
    <col min="515" max="515" width="13.140625" style="100" customWidth="1"/>
    <col min="516" max="516" width="12" style="100" customWidth="1"/>
    <col min="517" max="517" width="10.28515625" style="100" customWidth="1"/>
    <col min="518" max="519" width="8.85546875" style="100"/>
    <col min="520" max="520" width="43" style="100" customWidth="1"/>
    <col min="521" max="768" width="8.85546875" style="100"/>
    <col min="769" max="769" width="54.85546875" style="100" customWidth="1"/>
    <col min="770" max="770" width="12.85546875" style="100" customWidth="1"/>
    <col min="771" max="771" width="13.140625" style="100" customWidth="1"/>
    <col min="772" max="772" width="12" style="100" customWidth="1"/>
    <col min="773" max="773" width="10.28515625" style="100" customWidth="1"/>
    <col min="774" max="775" width="8.85546875" style="100"/>
    <col min="776" max="776" width="43" style="100" customWidth="1"/>
    <col min="777" max="1024" width="8.85546875" style="100"/>
    <col min="1025" max="1025" width="54.85546875" style="100" customWidth="1"/>
    <col min="1026" max="1026" width="12.85546875" style="100" customWidth="1"/>
    <col min="1027" max="1027" width="13.140625" style="100" customWidth="1"/>
    <col min="1028" max="1028" width="12" style="100" customWidth="1"/>
    <col min="1029" max="1029" width="10.28515625" style="100" customWidth="1"/>
    <col min="1030" max="1031" width="8.85546875" style="100"/>
    <col min="1032" max="1032" width="43" style="100" customWidth="1"/>
    <col min="1033" max="1280" width="8.85546875" style="100"/>
    <col min="1281" max="1281" width="54.85546875" style="100" customWidth="1"/>
    <col min="1282" max="1282" width="12.85546875" style="100" customWidth="1"/>
    <col min="1283" max="1283" width="13.140625" style="100" customWidth="1"/>
    <col min="1284" max="1284" width="12" style="100" customWidth="1"/>
    <col min="1285" max="1285" width="10.28515625" style="100" customWidth="1"/>
    <col min="1286" max="1287" width="8.85546875" style="100"/>
    <col min="1288" max="1288" width="43" style="100" customWidth="1"/>
    <col min="1289" max="1536" width="8.85546875" style="100"/>
    <col min="1537" max="1537" width="54.85546875" style="100" customWidth="1"/>
    <col min="1538" max="1538" width="12.85546875" style="100" customWidth="1"/>
    <col min="1539" max="1539" width="13.140625" style="100" customWidth="1"/>
    <col min="1540" max="1540" width="12" style="100" customWidth="1"/>
    <col min="1541" max="1541" width="10.28515625" style="100" customWidth="1"/>
    <col min="1542" max="1543" width="8.85546875" style="100"/>
    <col min="1544" max="1544" width="43" style="100" customWidth="1"/>
    <col min="1545" max="1792" width="8.85546875" style="100"/>
    <col min="1793" max="1793" width="54.85546875" style="100" customWidth="1"/>
    <col min="1794" max="1794" width="12.85546875" style="100" customWidth="1"/>
    <col min="1795" max="1795" width="13.140625" style="100" customWidth="1"/>
    <col min="1796" max="1796" width="12" style="100" customWidth="1"/>
    <col min="1797" max="1797" width="10.28515625" style="100" customWidth="1"/>
    <col min="1798" max="1799" width="8.85546875" style="100"/>
    <col min="1800" max="1800" width="43" style="100" customWidth="1"/>
    <col min="1801" max="2048" width="8.85546875" style="100"/>
    <col min="2049" max="2049" width="54.85546875" style="100" customWidth="1"/>
    <col min="2050" max="2050" width="12.85546875" style="100" customWidth="1"/>
    <col min="2051" max="2051" width="13.140625" style="100" customWidth="1"/>
    <col min="2052" max="2052" width="12" style="100" customWidth="1"/>
    <col min="2053" max="2053" width="10.28515625" style="100" customWidth="1"/>
    <col min="2054" max="2055" width="8.85546875" style="100"/>
    <col min="2056" max="2056" width="43" style="100" customWidth="1"/>
    <col min="2057" max="2304" width="8.85546875" style="100"/>
    <col min="2305" max="2305" width="54.85546875" style="100" customWidth="1"/>
    <col min="2306" max="2306" width="12.85546875" style="100" customWidth="1"/>
    <col min="2307" max="2307" width="13.140625" style="100" customWidth="1"/>
    <col min="2308" max="2308" width="12" style="100" customWidth="1"/>
    <col min="2309" max="2309" width="10.28515625" style="100" customWidth="1"/>
    <col min="2310" max="2311" width="8.85546875" style="100"/>
    <col min="2312" max="2312" width="43" style="100" customWidth="1"/>
    <col min="2313" max="2560" width="8.85546875" style="100"/>
    <col min="2561" max="2561" width="54.85546875" style="100" customWidth="1"/>
    <col min="2562" max="2562" width="12.85546875" style="100" customWidth="1"/>
    <col min="2563" max="2563" width="13.140625" style="100" customWidth="1"/>
    <col min="2564" max="2564" width="12" style="100" customWidth="1"/>
    <col min="2565" max="2565" width="10.28515625" style="100" customWidth="1"/>
    <col min="2566" max="2567" width="8.85546875" style="100"/>
    <col min="2568" max="2568" width="43" style="100" customWidth="1"/>
    <col min="2569" max="2816" width="8.85546875" style="100"/>
    <col min="2817" max="2817" width="54.85546875" style="100" customWidth="1"/>
    <col min="2818" max="2818" width="12.85546875" style="100" customWidth="1"/>
    <col min="2819" max="2819" width="13.140625" style="100" customWidth="1"/>
    <col min="2820" max="2820" width="12" style="100" customWidth="1"/>
    <col min="2821" max="2821" width="10.28515625" style="100" customWidth="1"/>
    <col min="2822" max="2823" width="8.85546875" style="100"/>
    <col min="2824" max="2824" width="43" style="100" customWidth="1"/>
    <col min="2825" max="3072" width="8.85546875" style="100"/>
    <col min="3073" max="3073" width="54.85546875" style="100" customWidth="1"/>
    <col min="3074" max="3074" width="12.85546875" style="100" customWidth="1"/>
    <col min="3075" max="3075" width="13.140625" style="100" customWidth="1"/>
    <col min="3076" max="3076" width="12" style="100" customWidth="1"/>
    <col min="3077" max="3077" width="10.28515625" style="100" customWidth="1"/>
    <col min="3078" max="3079" width="8.85546875" style="100"/>
    <col min="3080" max="3080" width="43" style="100" customWidth="1"/>
    <col min="3081" max="3328" width="8.85546875" style="100"/>
    <col min="3329" max="3329" width="54.85546875" style="100" customWidth="1"/>
    <col min="3330" max="3330" width="12.85546875" style="100" customWidth="1"/>
    <col min="3331" max="3331" width="13.140625" style="100" customWidth="1"/>
    <col min="3332" max="3332" width="12" style="100" customWidth="1"/>
    <col min="3333" max="3333" width="10.28515625" style="100" customWidth="1"/>
    <col min="3334" max="3335" width="8.85546875" style="100"/>
    <col min="3336" max="3336" width="43" style="100" customWidth="1"/>
    <col min="3337" max="3584" width="8.85546875" style="100"/>
    <col min="3585" max="3585" width="54.85546875" style="100" customWidth="1"/>
    <col min="3586" max="3586" width="12.85546875" style="100" customWidth="1"/>
    <col min="3587" max="3587" width="13.140625" style="100" customWidth="1"/>
    <col min="3588" max="3588" width="12" style="100" customWidth="1"/>
    <col min="3589" max="3589" width="10.28515625" style="100" customWidth="1"/>
    <col min="3590" max="3591" width="8.85546875" style="100"/>
    <col min="3592" max="3592" width="43" style="100" customWidth="1"/>
    <col min="3593" max="3840" width="8.85546875" style="100"/>
    <col min="3841" max="3841" width="54.85546875" style="100" customWidth="1"/>
    <col min="3842" max="3842" width="12.85546875" style="100" customWidth="1"/>
    <col min="3843" max="3843" width="13.140625" style="100" customWidth="1"/>
    <col min="3844" max="3844" width="12" style="100" customWidth="1"/>
    <col min="3845" max="3845" width="10.28515625" style="100" customWidth="1"/>
    <col min="3846" max="3847" width="8.85546875" style="100"/>
    <col min="3848" max="3848" width="43" style="100" customWidth="1"/>
    <col min="3849" max="4096" width="8.85546875" style="100"/>
    <col min="4097" max="4097" width="54.85546875" style="100" customWidth="1"/>
    <col min="4098" max="4098" width="12.85546875" style="100" customWidth="1"/>
    <col min="4099" max="4099" width="13.140625" style="100" customWidth="1"/>
    <col min="4100" max="4100" width="12" style="100" customWidth="1"/>
    <col min="4101" max="4101" width="10.28515625" style="100" customWidth="1"/>
    <col min="4102" max="4103" width="8.85546875" style="100"/>
    <col min="4104" max="4104" width="43" style="100" customWidth="1"/>
    <col min="4105" max="4352" width="8.85546875" style="100"/>
    <col min="4353" max="4353" width="54.85546875" style="100" customWidth="1"/>
    <col min="4354" max="4354" width="12.85546875" style="100" customWidth="1"/>
    <col min="4355" max="4355" width="13.140625" style="100" customWidth="1"/>
    <col min="4356" max="4356" width="12" style="100" customWidth="1"/>
    <col min="4357" max="4357" width="10.28515625" style="100" customWidth="1"/>
    <col min="4358" max="4359" width="8.85546875" style="100"/>
    <col min="4360" max="4360" width="43" style="100" customWidth="1"/>
    <col min="4361" max="4608" width="8.85546875" style="100"/>
    <col min="4609" max="4609" width="54.85546875" style="100" customWidth="1"/>
    <col min="4610" max="4610" width="12.85546875" style="100" customWidth="1"/>
    <col min="4611" max="4611" width="13.140625" style="100" customWidth="1"/>
    <col min="4612" max="4612" width="12" style="100" customWidth="1"/>
    <col min="4613" max="4613" width="10.28515625" style="100" customWidth="1"/>
    <col min="4614" max="4615" width="8.85546875" style="100"/>
    <col min="4616" max="4616" width="43" style="100" customWidth="1"/>
    <col min="4617" max="4864" width="8.85546875" style="100"/>
    <col min="4865" max="4865" width="54.85546875" style="100" customWidth="1"/>
    <col min="4866" max="4866" width="12.85546875" style="100" customWidth="1"/>
    <col min="4867" max="4867" width="13.140625" style="100" customWidth="1"/>
    <col min="4868" max="4868" width="12" style="100" customWidth="1"/>
    <col min="4869" max="4869" width="10.28515625" style="100" customWidth="1"/>
    <col min="4870" max="4871" width="8.85546875" style="100"/>
    <col min="4872" max="4872" width="43" style="100" customWidth="1"/>
    <col min="4873" max="5120" width="8.85546875" style="100"/>
    <col min="5121" max="5121" width="54.85546875" style="100" customWidth="1"/>
    <col min="5122" max="5122" width="12.85546875" style="100" customWidth="1"/>
    <col min="5123" max="5123" width="13.140625" style="100" customWidth="1"/>
    <col min="5124" max="5124" width="12" style="100" customWidth="1"/>
    <col min="5125" max="5125" width="10.28515625" style="100" customWidth="1"/>
    <col min="5126" max="5127" width="8.85546875" style="100"/>
    <col min="5128" max="5128" width="43" style="100" customWidth="1"/>
    <col min="5129" max="5376" width="8.85546875" style="100"/>
    <col min="5377" max="5377" width="54.85546875" style="100" customWidth="1"/>
    <col min="5378" max="5378" width="12.85546875" style="100" customWidth="1"/>
    <col min="5379" max="5379" width="13.140625" style="100" customWidth="1"/>
    <col min="5380" max="5380" width="12" style="100" customWidth="1"/>
    <col min="5381" max="5381" width="10.28515625" style="100" customWidth="1"/>
    <col min="5382" max="5383" width="8.85546875" style="100"/>
    <col min="5384" max="5384" width="43" style="100" customWidth="1"/>
    <col min="5385" max="5632" width="8.85546875" style="100"/>
    <col min="5633" max="5633" width="54.85546875" style="100" customWidth="1"/>
    <col min="5634" max="5634" width="12.85546875" style="100" customWidth="1"/>
    <col min="5635" max="5635" width="13.140625" style="100" customWidth="1"/>
    <col min="5636" max="5636" width="12" style="100" customWidth="1"/>
    <col min="5637" max="5637" width="10.28515625" style="100" customWidth="1"/>
    <col min="5638" max="5639" width="8.85546875" style="100"/>
    <col min="5640" max="5640" width="43" style="100" customWidth="1"/>
    <col min="5641" max="5888" width="8.85546875" style="100"/>
    <col min="5889" max="5889" width="54.85546875" style="100" customWidth="1"/>
    <col min="5890" max="5890" width="12.85546875" style="100" customWidth="1"/>
    <col min="5891" max="5891" width="13.140625" style="100" customWidth="1"/>
    <col min="5892" max="5892" width="12" style="100" customWidth="1"/>
    <col min="5893" max="5893" width="10.28515625" style="100" customWidth="1"/>
    <col min="5894" max="5895" width="8.85546875" style="100"/>
    <col min="5896" max="5896" width="43" style="100" customWidth="1"/>
    <col min="5897" max="6144" width="8.85546875" style="100"/>
    <col min="6145" max="6145" width="54.85546875" style="100" customWidth="1"/>
    <col min="6146" max="6146" width="12.85546875" style="100" customWidth="1"/>
    <col min="6147" max="6147" width="13.140625" style="100" customWidth="1"/>
    <col min="6148" max="6148" width="12" style="100" customWidth="1"/>
    <col min="6149" max="6149" width="10.28515625" style="100" customWidth="1"/>
    <col min="6150" max="6151" width="8.85546875" style="100"/>
    <col min="6152" max="6152" width="43" style="100" customWidth="1"/>
    <col min="6153" max="6400" width="8.85546875" style="100"/>
    <col min="6401" max="6401" width="54.85546875" style="100" customWidth="1"/>
    <col min="6402" max="6402" width="12.85546875" style="100" customWidth="1"/>
    <col min="6403" max="6403" width="13.140625" style="100" customWidth="1"/>
    <col min="6404" max="6404" width="12" style="100" customWidth="1"/>
    <col min="6405" max="6405" width="10.28515625" style="100" customWidth="1"/>
    <col min="6406" max="6407" width="8.85546875" style="100"/>
    <col min="6408" max="6408" width="43" style="100" customWidth="1"/>
    <col min="6409" max="6656" width="8.85546875" style="100"/>
    <col min="6657" max="6657" width="54.85546875" style="100" customWidth="1"/>
    <col min="6658" max="6658" width="12.85546875" style="100" customWidth="1"/>
    <col min="6659" max="6659" width="13.140625" style="100" customWidth="1"/>
    <col min="6660" max="6660" width="12" style="100" customWidth="1"/>
    <col min="6661" max="6661" width="10.28515625" style="100" customWidth="1"/>
    <col min="6662" max="6663" width="8.85546875" style="100"/>
    <col min="6664" max="6664" width="43" style="100" customWidth="1"/>
    <col min="6665" max="6912" width="8.85546875" style="100"/>
    <col min="6913" max="6913" width="54.85546875" style="100" customWidth="1"/>
    <col min="6914" max="6914" width="12.85546875" style="100" customWidth="1"/>
    <col min="6915" max="6915" width="13.140625" style="100" customWidth="1"/>
    <col min="6916" max="6916" width="12" style="100" customWidth="1"/>
    <col min="6917" max="6917" width="10.28515625" style="100" customWidth="1"/>
    <col min="6918" max="6919" width="8.85546875" style="100"/>
    <col min="6920" max="6920" width="43" style="100" customWidth="1"/>
    <col min="6921" max="7168" width="8.85546875" style="100"/>
    <col min="7169" max="7169" width="54.85546875" style="100" customWidth="1"/>
    <col min="7170" max="7170" width="12.85546875" style="100" customWidth="1"/>
    <col min="7171" max="7171" width="13.140625" style="100" customWidth="1"/>
    <col min="7172" max="7172" width="12" style="100" customWidth="1"/>
    <col min="7173" max="7173" width="10.28515625" style="100" customWidth="1"/>
    <col min="7174" max="7175" width="8.85546875" style="100"/>
    <col min="7176" max="7176" width="43" style="100" customWidth="1"/>
    <col min="7177" max="7424" width="8.85546875" style="100"/>
    <col min="7425" max="7425" width="54.85546875" style="100" customWidth="1"/>
    <col min="7426" max="7426" width="12.85546875" style="100" customWidth="1"/>
    <col min="7427" max="7427" width="13.140625" style="100" customWidth="1"/>
    <col min="7428" max="7428" width="12" style="100" customWidth="1"/>
    <col min="7429" max="7429" width="10.28515625" style="100" customWidth="1"/>
    <col min="7430" max="7431" width="8.85546875" style="100"/>
    <col min="7432" max="7432" width="43" style="100" customWidth="1"/>
    <col min="7433" max="7680" width="8.85546875" style="100"/>
    <col min="7681" max="7681" width="54.85546875" style="100" customWidth="1"/>
    <col min="7682" max="7682" width="12.85546875" style="100" customWidth="1"/>
    <col min="7683" max="7683" width="13.140625" style="100" customWidth="1"/>
    <col min="7684" max="7684" width="12" style="100" customWidth="1"/>
    <col min="7685" max="7685" width="10.28515625" style="100" customWidth="1"/>
    <col min="7686" max="7687" width="8.85546875" style="100"/>
    <col min="7688" max="7688" width="43" style="100" customWidth="1"/>
    <col min="7689" max="7936" width="8.85546875" style="100"/>
    <col min="7937" max="7937" width="54.85546875" style="100" customWidth="1"/>
    <col min="7938" max="7938" width="12.85546875" style="100" customWidth="1"/>
    <col min="7939" max="7939" width="13.140625" style="100" customWidth="1"/>
    <col min="7940" max="7940" width="12" style="100" customWidth="1"/>
    <col min="7941" max="7941" width="10.28515625" style="100" customWidth="1"/>
    <col min="7942" max="7943" width="8.85546875" style="100"/>
    <col min="7944" max="7944" width="43" style="100" customWidth="1"/>
    <col min="7945" max="8192" width="8.85546875" style="100"/>
    <col min="8193" max="8193" width="54.85546875" style="100" customWidth="1"/>
    <col min="8194" max="8194" width="12.85546875" style="100" customWidth="1"/>
    <col min="8195" max="8195" width="13.140625" style="100" customWidth="1"/>
    <col min="8196" max="8196" width="12" style="100" customWidth="1"/>
    <col min="8197" max="8197" width="10.28515625" style="100" customWidth="1"/>
    <col min="8198" max="8199" width="8.85546875" style="100"/>
    <col min="8200" max="8200" width="43" style="100" customWidth="1"/>
    <col min="8201" max="8448" width="8.85546875" style="100"/>
    <col min="8449" max="8449" width="54.85546875" style="100" customWidth="1"/>
    <col min="8450" max="8450" width="12.85546875" style="100" customWidth="1"/>
    <col min="8451" max="8451" width="13.140625" style="100" customWidth="1"/>
    <col min="8452" max="8452" width="12" style="100" customWidth="1"/>
    <col min="8453" max="8453" width="10.28515625" style="100" customWidth="1"/>
    <col min="8454" max="8455" width="8.85546875" style="100"/>
    <col min="8456" max="8456" width="43" style="100" customWidth="1"/>
    <col min="8457" max="8704" width="8.85546875" style="100"/>
    <col min="8705" max="8705" width="54.85546875" style="100" customWidth="1"/>
    <col min="8706" max="8706" width="12.85546875" style="100" customWidth="1"/>
    <col min="8707" max="8707" width="13.140625" style="100" customWidth="1"/>
    <col min="8708" max="8708" width="12" style="100" customWidth="1"/>
    <col min="8709" max="8709" width="10.28515625" style="100" customWidth="1"/>
    <col min="8710" max="8711" width="8.85546875" style="100"/>
    <col min="8712" max="8712" width="43" style="100" customWidth="1"/>
    <col min="8713" max="8960" width="8.85546875" style="100"/>
    <col min="8961" max="8961" width="54.85546875" style="100" customWidth="1"/>
    <col min="8962" max="8962" width="12.85546875" style="100" customWidth="1"/>
    <col min="8963" max="8963" width="13.140625" style="100" customWidth="1"/>
    <col min="8964" max="8964" width="12" style="100" customWidth="1"/>
    <col min="8965" max="8965" width="10.28515625" style="100" customWidth="1"/>
    <col min="8966" max="8967" width="8.85546875" style="100"/>
    <col min="8968" max="8968" width="43" style="100" customWidth="1"/>
    <col min="8969" max="9216" width="8.85546875" style="100"/>
    <col min="9217" max="9217" width="54.85546875" style="100" customWidth="1"/>
    <col min="9218" max="9218" width="12.85546875" style="100" customWidth="1"/>
    <col min="9219" max="9219" width="13.140625" style="100" customWidth="1"/>
    <col min="9220" max="9220" width="12" style="100" customWidth="1"/>
    <col min="9221" max="9221" width="10.28515625" style="100" customWidth="1"/>
    <col min="9222" max="9223" width="8.85546875" style="100"/>
    <col min="9224" max="9224" width="43" style="100" customWidth="1"/>
    <col min="9225" max="9472" width="8.85546875" style="100"/>
    <col min="9473" max="9473" width="54.85546875" style="100" customWidth="1"/>
    <col min="9474" max="9474" width="12.85546875" style="100" customWidth="1"/>
    <col min="9475" max="9475" width="13.140625" style="100" customWidth="1"/>
    <col min="9476" max="9476" width="12" style="100" customWidth="1"/>
    <col min="9477" max="9477" width="10.28515625" style="100" customWidth="1"/>
    <col min="9478" max="9479" width="8.85546875" style="100"/>
    <col min="9480" max="9480" width="43" style="100" customWidth="1"/>
    <col min="9481" max="9728" width="8.85546875" style="100"/>
    <col min="9729" max="9729" width="54.85546875" style="100" customWidth="1"/>
    <col min="9730" max="9730" width="12.85546875" style="100" customWidth="1"/>
    <col min="9731" max="9731" width="13.140625" style="100" customWidth="1"/>
    <col min="9732" max="9732" width="12" style="100" customWidth="1"/>
    <col min="9733" max="9733" width="10.28515625" style="100" customWidth="1"/>
    <col min="9734" max="9735" width="8.85546875" style="100"/>
    <col min="9736" max="9736" width="43" style="100" customWidth="1"/>
    <col min="9737" max="9984" width="8.85546875" style="100"/>
    <col min="9985" max="9985" width="54.85546875" style="100" customWidth="1"/>
    <col min="9986" max="9986" width="12.85546875" style="100" customWidth="1"/>
    <col min="9987" max="9987" width="13.140625" style="100" customWidth="1"/>
    <col min="9988" max="9988" width="12" style="100" customWidth="1"/>
    <col min="9989" max="9989" width="10.28515625" style="100" customWidth="1"/>
    <col min="9990" max="9991" width="8.85546875" style="100"/>
    <col min="9992" max="9992" width="43" style="100" customWidth="1"/>
    <col min="9993" max="10240" width="8.85546875" style="100"/>
    <col min="10241" max="10241" width="54.85546875" style="100" customWidth="1"/>
    <col min="10242" max="10242" width="12.85546875" style="100" customWidth="1"/>
    <col min="10243" max="10243" width="13.140625" style="100" customWidth="1"/>
    <col min="10244" max="10244" width="12" style="100" customWidth="1"/>
    <col min="10245" max="10245" width="10.28515625" style="100" customWidth="1"/>
    <col min="10246" max="10247" width="8.85546875" style="100"/>
    <col min="10248" max="10248" width="43" style="100" customWidth="1"/>
    <col min="10249" max="10496" width="8.85546875" style="100"/>
    <col min="10497" max="10497" width="54.85546875" style="100" customWidth="1"/>
    <col min="10498" max="10498" width="12.85546875" style="100" customWidth="1"/>
    <col min="10499" max="10499" width="13.140625" style="100" customWidth="1"/>
    <col min="10500" max="10500" width="12" style="100" customWidth="1"/>
    <col min="10501" max="10501" width="10.28515625" style="100" customWidth="1"/>
    <col min="10502" max="10503" width="8.85546875" style="100"/>
    <col min="10504" max="10504" width="43" style="100" customWidth="1"/>
    <col min="10505" max="10752" width="8.85546875" style="100"/>
    <col min="10753" max="10753" width="54.85546875" style="100" customWidth="1"/>
    <col min="10754" max="10754" width="12.85546875" style="100" customWidth="1"/>
    <col min="10755" max="10755" width="13.140625" style="100" customWidth="1"/>
    <col min="10756" max="10756" width="12" style="100" customWidth="1"/>
    <col min="10757" max="10757" width="10.28515625" style="100" customWidth="1"/>
    <col min="10758" max="10759" width="8.85546875" style="100"/>
    <col min="10760" max="10760" width="43" style="100" customWidth="1"/>
    <col min="10761" max="11008" width="8.85546875" style="100"/>
    <col min="11009" max="11009" width="54.85546875" style="100" customWidth="1"/>
    <col min="11010" max="11010" width="12.85546875" style="100" customWidth="1"/>
    <col min="11011" max="11011" width="13.140625" style="100" customWidth="1"/>
    <col min="11012" max="11012" width="12" style="100" customWidth="1"/>
    <col min="11013" max="11013" width="10.28515625" style="100" customWidth="1"/>
    <col min="11014" max="11015" width="8.85546875" style="100"/>
    <col min="11016" max="11016" width="43" style="100" customWidth="1"/>
    <col min="11017" max="11264" width="8.85546875" style="100"/>
    <col min="11265" max="11265" width="54.85546875" style="100" customWidth="1"/>
    <col min="11266" max="11266" width="12.85546875" style="100" customWidth="1"/>
    <col min="11267" max="11267" width="13.140625" style="100" customWidth="1"/>
    <col min="11268" max="11268" width="12" style="100" customWidth="1"/>
    <col min="11269" max="11269" width="10.28515625" style="100" customWidth="1"/>
    <col min="11270" max="11271" width="8.85546875" style="100"/>
    <col min="11272" max="11272" width="43" style="100" customWidth="1"/>
    <col min="11273" max="11520" width="8.85546875" style="100"/>
    <col min="11521" max="11521" width="54.85546875" style="100" customWidth="1"/>
    <col min="11522" max="11522" width="12.85546875" style="100" customWidth="1"/>
    <col min="11523" max="11523" width="13.140625" style="100" customWidth="1"/>
    <col min="11524" max="11524" width="12" style="100" customWidth="1"/>
    <col min="11525" max="11525" width="10.28515625" style="100" customWidth="1"/>
    <col min="11526" max="11527" width="8.85546875" style="100"/>
    <col min="11528" max="11528" width="43" style="100" customWidth="1"/>
    <col min="11529" max="11776" width="8.85546875" style="100"/>
    <col min="11777" max="11777" width="54.85546875" style="100" customWidth="1"/>
    <col min="11778" max="11778" width="12.85546875" style="100" customWidth="1"/>
    <col min="11779" max="11779" width="13.140625" style="100" customWidth="1"/>
    <col min="11780" max="11780" width="12" style="100" customWidth="1"/>
    <col min="11781" max="11781" width="10.28515625" style="100" customWidth="1"/>
    <col min="11782" max="11783" width="8.85546875" style="100"/>
    <col min="11784" max="11784" width="43" style="100" customWidth="1"/>
    <col min="11785" max="12032" width="8.85546875" style="100"/>
    <col min="12033" max="12033" width="54.85546875" style="100" customWidth="1"/>
    <col min="12034" max="12034" width="12.85546875" style="100" customWidth="1"/>
    <col min="12035" max="12035" width="13.140625" style="100" customWidth="1"/>
    <col min="12036" max="12036" width="12" style="100" customWidth="1"/>
    <col min="12037" max="12037" width="10.28515625" style="100" customWidth="1"/>
    <col min="12038" max="12039" width="8.85546875" style="100"/>
    <col min="12040" max="12040" width="43" style="100" customWidth="1"/>
    <col min="12041" max="12288" width="8.85546875" style="100"/>
    <col min="12289" max="12289" width="54.85546875" style="100" customWidth="1"/>
    <col min="12290" max="12290" width="12.85546875" style="100" customWidth="1"/>
    <col min="12291" max="12291" width="13.140625" style="100" customWidth="1"/>
    <col min="12292" max="12292" width="12" style="100" customWidth="1"/>
    <col min="12293" max="12293" width="10.28515625" style="100" customWidth="1"/>
    <col min="12294" max="12295" width="8.85546875" style="100"/>
    <col min="12296" max="12296" width="43" style="100" customWidth="1"/>
    <col min="12297" max="12544" width="8.85546875" style="100"/>
    <col min="12545" max="12545" width="54.85546875" style="100" customWidth="1"/>
    <col min="12546" max="12546" width="12.85546875" style="100" customWidth="1"/>
    <col min="12547" max="12547" width="13.140625" style="100" customWidth="1"/>
    <col min="12548" max="12548" width="12" style="100" customWidth="1"/>
    <col min="12549" max="12549" width="10.28515625" style="100" customWidth="1"/>
    <col min="12550" max="12551" width="8.85546875" style="100"/>
    <col min="12552" max="12552" width="43" style="100" customWidth="1"/>
    <col min="12553" max="12800" width="8.85546875" style="100"/>
    <col min="12801" max="12801" width="54.85546875" style="100" customWidth="1"/>
    <col min="12802" max="12802" width="12.85546875" style="100" customWidth="1"/>
    <col min="12803" max="12803" width="13.140625" style="100" customWidth="1"/>
    <col min="12804" max="12804" width="12" style="100" customWidth="1"/>
    <col min="12805" max="12805" width="10.28515625" style="100" customWidth="1"/>
    <col min="12806" max="12807" width="8.85546875" style="100"/>
    <col min="12808" max="12808" width="43" style="100" customWidth="1"/>
    <col min="12809" max="13056" width="8.85546875" style="100"/>
    <col min="13057" max="13057" width="54.85546875" style="100" customWidth="1"/>
    <col min="13058" max="13058" width="12.85546875" style="100" customWidth="1"/>
    <col min="13059" max="13059" width="13.140625" style="100" customWidth="1"/>
    <col min="13060" max="13060" width="12" style="100" customWidth="1"/>
    <col min="13061" max="13061" width="10.28515625" style="100" customWidth="1"/>
    <col min="13062" max="13063" width="8.85546875" style="100"/>
    <col min="13064" max="13064" width="43" style="100" customWidth="1"/>
    <col min="13065" max="13312" width="8.85546875" style="100"/>
    <col min="13313" max="13313" width="54.85546875" style="100" customWidth="1"/>
    <col min="13314" max="13314" width="12.85546875" style="100" customWidth="1"/>
    <col min="13315" max="13315" width="13.140625" style="100" customWidth="1"/>
    <col min="13316" max="13316" width="12" style="100" customWidth="1"/>
    <col min="13317" max="13317" width="10.28515625" style="100" customWidth="1"/>
    <col min="13318" max="13319" width="8.85546875" style="100"/>
    <col min="13320" max="13320" width="43" style="100" customWidth="1"/>
    <col min="13321" max="13568" width="8.85546875" style="100"/>
    <col min="13569" max="13569" width="54.85546875" style="100" customWidth="1"/>
    <col min="13570" max="13570" width="12.85546875" style="100" customWidth="1"/>
    <col min="13571" max="13571" width="13.140625" style="100" customWidth="1"/>
    <col min="13572" max="13572" width="12" style="100" customWidth="1"/>
    <col min="13573" max="13573" width="10.28515625" style="100" customWidth="1"/>
    <col min="13574" max="13575" width="8.85546875" style="100"/>
    <col min="13576" max="13576" width="43" style="100" customWidth="1"/>
    <col min="13577" max="13824" width="8.85546875" style="100"/>
    <col min="13825" max="13825" width="54.85546875" style="100" customWidth="1"/>
    <col min="13826" max="13826" width="12.85546875" style="100" customWidth="1"/>
    <col min="13827" max="13827" width="13.140625" style="100" customWidth="1"/>
    <col min="13828" max="13828" width="12" style="100" customWidth="1"/>
    <col min="13829" max="13829" width="10.28515625" style="100" customWidth="1"/>
    <col min="13830" max="13831" width="8.85546875" style="100"/>
    <col min="13832" max="13832" width="43" style="100" customWidth="1"/>
    <col min="13833" max="14080" width="8.85546875" style="100"/>
    <col min="14081" max="14081" width="54.85546875" style="100" customWidth="1"/>
    <col min="14082" max="14082" width="12.85546875" style="100" customWidth="1"/>
    <col min="14083" max="14083" width="13.140625" style="100" customWidth="1"/>
    <col min="14084" max="14084" width="12" style="100" customWidth="1"/>
    <col min="14085" max="14085" width="10.28515625" style="100" customWidth="1"/>
    <col min="14086" max="14087" width="8.85546875" style="100"/>
    <col min="14088" max="14088" width="43" style="100" customWidth="1"/>
    <col min="14089" max="14336" width="8.85546875" style="100"/>
    <col min="14337" max="14337" width="54.85546875" style="100" customWidth="1"/>
    <col min="14338" max="14338" width="12.85546875" style="100" customWidth="1"/>
    <col min="14339" max="14339" width="13.140625" style="100" customWidth="1"/>
    <col min="14340" max="14340" width="12" style="100" customWidth="1"/>
    <col min="14341" max="14341" width="10.28515625" style="100" customWidth="1"/>
    <col min="14342" max="14343" width="8.85546875" style="100"/>
    <col min="14344" max="14344" width="43" style="100" customWidth="1"/>
    <col min="14345" max="14592" width="8.85546875" style="100"/>
    <col min="14593" max="14593" width="54.85546875" style="100" customWidth="1"/>
    <col min="14594" max="14594" width="12.85546875" style="100" customWidth="1"/>
    <col min="14595" max="14595" width="13.140625" style="100" customWidth="1"/>
    <col min="14596" max="14596" width="12" style="100" customWidth="1"/>
    <col min="14597" max="14597" width="10.28515625" style="100" customWidth="1"/>
    <col min="14598" max="14599" width="8.85546875" style="100"/>
    <col min="14600" max="14600" width="43" style="100" customWidth="1"/>
    <col min="14601" max="14848" width="8.85546875" style="100"/>
    <col min="14849" max="14849" width="54.85546875" style="100" customWidth="1"/>
    <col min="14850" max="14850" width="12.85546875" style="100" customWidth="1"/>
    <col min="14851" max="14851" width="13.140625" style="100" customWidth="1"/>
    <col min="14852" max="14852" width="12" style="100" customWidth="1"/>
    <col min="14853" max="14853" width="10.28515625" style="100" customWidth="1"/>
    <col min="14854" max="14855" width="8.85546875" style="100"/>
    <col min="14856" max="14856" width="43" style="100" customWidth="1"/>
    <col min="14857" max="15104" width="8.85546875" style="100"/>
    <col min="15105" max="15105" width="54.85546875" style="100" customWidth="1"/>
    <col min="15106" max="15106" width="12.85546875" style="100" customWidth="1"/>
    <col min="15107" max="15107" width="13.140625" style="100" customWidth="1"/>
    <col min="15108" max="15108" width="12" style="100" customWidth="1"/>
    <col min="15109" max="15109" width="10.28515625" style="100" customWidth="1"/>
    <col min="15110" max="15111" width="8.85546875" style="100"/>
    <col min="15112" max="15112" width="43" style="100" customWidth="1"/>
    <col min="15113" max="15360" width="8.85546875" style="100"/>
    <col min="15361" max="15361" width="54.85546875" style="100" customWidth="1"/>
    <col min="15362" max="15362" width="12.85546875" style="100" customWidth="1"/>
    <col min="15363" max="15363" width="13.140625" style="100" customWidth="1"/>
    <col min="15364" max="15364" width="12" style="100" customWidth="1"/>
    <col min="15365" max="15365" width="10.28515625" style="100" customWidth="1"/>
    <col min="15366" max="15367" width="8.85546875" style="100"/>
    <col min="15368" max="15368" width="43" style="100" customWidth="1"/>
    <col min="15369" max="15616" width="8.85546875" style="100"/>
    <col min="15617" max="15617" width="54.85546875" style="100" customWidth="1"/>
    <col min="15618" max="15618" width="12.85546875" style="100" customWidth="1"/>
    <col min="15619" max="15619" width="13.140625" style="100" customWidth="1"/>
    <col min="15620" max="15620" width="12" style="100" customWidth="1"/>
    <col min="15621" max="15621" width="10.28515625" style="100" customWidth="1"/>
    <col min="15622" max="15623" width="8.85546875" style="100"/>
    <col min="15624" max="15624" width="43" style="100" customWidth="1"/>
    <col min="15625" max="15872" width="8.85546875" style="100"/>
    <col min="15873" max="15873" width="54.85546875" style="100" customWidth="1"/>
    <col min="15874" max="15874" width="12.85546875" style="100" customWidth="1"/>
    <col min="15875" max="15875" width="13.140625" style="100" customWidth="1"/>
    <col min="15876" max="15876" width="12" style="100" customWidth="1"/>
    <col min="15877" max="15877" width="10.28515625" style="100" customWidth="1"/>
    <col min="15878" max="15879" width="8.85546875" style="100"/>
    <col min="15880" max="15880" width="43" style="100" customWidth="1"/>
    <col min="15881" max="16128" width="8.85546875" style="100"/>
    <col min="16129" max="16129" width="54.85546875" style="100" customWidth="1"/>
    <col min="16130" max="16130" width="12.85546875" style="100" customWidth="1"/>
    <col min="16131" max="16131" width="13.140625" style="100" customWidth="1"/>
    <col min="16132" max="16132" width="12" style="100" customWidth="1"/>
    <col min="16133" max="16133" width="10.28515625" style="100" customWidth="1"/>
    <col min="16134" max="16135" width="8.85546875" style="100"/>
    <col min="16136" max="16136" width="43" style="100" customWidth="1"/>
    <col min="16137" max="16384" width="8.85546875" style="100"/>
  </cols>
  <sheetData>
    <row r="1" spans="1:10" s="83" customFormat="1" ht="49.5" customHeight="1" x14ac:dyDescent="0.3">
      <c r="A1" s="386" t="s">
        <v>271</v>
      </c>
      <c r="B1" s="386"/>
      <c r="C1" s="386"/>
      <c r="D1" s="386"/>
      <c r="E1" s="386"/>
    </row>
    <row r="2" spans="1:10" s="83" customFormat="1" ht="21.75" customHeight="1" x14ac:dyDescent="0.3">
      <c r="A2" s="387" t="s">
        <v>64</v>
      </c>
      <c r="B2" s="387"/>
      <c r="C2" s="387"/>
      <c r="D2" s="387"/>
    </row>
    <row r="3" spans="1:10" s="55" customFormat="1" ht="30" customHeight="1" x14ac:dyDescent="0.25">
      <c r="A3" s="388" t="s">
        <v>28</v>
      </c>
      <c r="B3" s="388"/>
      <c r="C3" s="388"/>
      <c r="D3" s="388"/>
      <c r="E3" s="388"/>
      <c r="F3" s="260"/>
    </row>
    <row r="4" spans="1:10" s="55" customFormat="1" ht="17.45" customHeight="1" x14ac:dyDescent="0.25">
      <c r="A4" s="380" t="s">
        <v>29</v>
      </c>
      <c r="B4" s="380"/>
      <c r="C4" s="380"/>
      <c r="D4" s="380"/>
      <c r="E4" s="380"/>
      <c r="F4" s="261"/>
    </row>
    <row r="5" spans="1:10" s="83" customFormat="1" ht="15" customHeight="1" x14ac:dyDescent="0.3">
      <c r="A5" s="240"/>
      <c r="B5" s="240"/>
      <c r="C5" s="240"/>
      <c r="D5" s="240"/>
    </row>
    <row r="6" spans="1:10" s="86" customFormat="1" ht="23.25" customHeight="1" x14ac:dyDescent="0.3">
      <c r="A6" s="262" t="s">
        <v>243</v>
      </c>
      <c r="B6" s="262"/>
      <c r="C6" s="84"/>
      <c r="D6" s="383" t="s">
        <v>30</v>
      </c>
      <c r="E6" s="383"/>
    </row>
    <row r="7" spans="1:10" s="86" customFormat="1" ht="21" customHeight="1" x14ac:dyDescent="0.2">
      <c r="A7" s="384" t="s">
        <v>272</v>
      </c>
      <c r="B7" s="376" t="s">
        <v>529</v>
      </c>
      <c r="C7" s="376" t="s">
        <v>530</v>
      </c>
      <c r="D7" s="378" t="s">
        <v>31</v>
      </c>
      <c r="E7" s="378"/>
    </row>
    <row r="8" spans="1:10" s="86" customFormat="1" ht="39.75" customHeight="1" x14ac:dyDescent="0.2">
      <c r="A8" s="385"/>
      <c r="B8" s="377"/>
      <c r="C8" s="377"/>
      <c r="D8" s="242" t="s">
        <v>2</v>
      </c>
      <c r="E8" s="243" t="s">
        <v>245</v>
      </c>
    </row>
    <row r="9" spans="1:10" s="86" customFormat="1" ht="12" customHeight="1" x14ac:dyDescent="0.2">
      <c r="A9" s="244" t="s">
        <v>27</v>
      </c>
      <c r="B9" s="245" t="s">
        <v>246</v>
      </c>
      <c r="C9" s="245" t="s">
        <v>247</v>
      </c>
      <c r="D9" s="246">
        <v>3</v>
      </c>
      <c r="E9" s="247" t="s">
        <v>248</v>
      </c>
    </row>
    <row r="10" spans="1:10" s="90" customFormat="1" ht="26.25" customHeight="1" x14ac:dyDescent="0.25">
      <c r="A10" s="73" t="s">
        <v>23</v>
      </c>
      <c r="B10" s="270">
        <f>SUM(B12:B30)</f>
        <v>9342</v>
      </c>
      <c r="C10" s="270">
        <f>SUM(C12:C30)</f>
        <v>9006</v>
      </c>
      <c r="D10" s="271">
        <f>ROUND(C10/B10%,1)</f>
        <v>96.4</v>
      </c>
      <c r="E10" s="272">
        <f>C10-B10</f>
        <v>-336</v>
      </c>
    </row>
    <row r="11" spans="1:10" s="90" customFormat="1" ht="26.25" customHeight="1" x14ac:dyDescent="0.25">
      <c r="A11" s="78" t="s">
        <v>33</v>
      </c>
      <c r="B11" s="273"/>
      <c r="C11" s="273"/>
      <c r="D11" s="274"/>
      <c r="E11" s="140"/>
    </row>
    <row r="12" spans="1:10" ht="37.5" customHeight="1" x14ac:dyDescent="0.2">
      <c r="A12" s="263" t="s">
        <v>273</v>
      </c>
      <c r="B12" s="264">
        <v>633</v>
      </c>
      <c r="C12" s="264">
        <f>[10]Шаблон!$C7</f>
        <v>25</v>
      </c>
      <c r="D12" s="269">
        <f>IF(B12=0,0,C12/B12)*100</f>
        <v>3.9494470774091628</v>
      </c>
      <c r="E12" s="119">
        <f t="shared" ref="E12:E30" si="0">C12-B12</f>
        <v>-608</v>
      </c>
      <c r="F12" s="265"/>
      <c r="H12" s="101"/>
    </row>
    <row r="13" spans="1:10" ht="27" customHeight="1" x14ac:dyDescent="0.2">
      <c r="A13" s="263" t="s">
        <v>274</v>
      </c>
      <c r="B13" s="264">
        <v>15</v>
      </c>
      <c r="C13" s="264">
        <f>[10]Шаблон!$D7</f>
        <v>0</v>
      </c>
      <c r="D13" s="269">
        <f t="shared" ref="D13:D30" si="1">IF(B13=0,0,C13/B13)*100</f>
        <v>0</v>
      </c>
      <c r="E13" s="119">
        <f t="shared" si="0"/>
        <v>-15</v>
      </c>
      <c r="F13" s="265"/>
      <c r="H13" s="101"/>
    </row>
    <row r="14" spans="1:10" s="103" customFormat="1" ht="18" customHeight="1" x14ac:dyDescent="0.2">
      <c r="A14" s="263" t="s">
        <v>275</v>
      </c>
      <c r="B14" s="264">
        <v>157</v>
      </c>
      <c r="C14" s="264">
        <f>[10]Шаблон!$E7</f>
        <v>285</v>
      </c>
      <c r="D14" s="269">
        <f t="shared" si="1"/>
        <v>181.52866242038218</v>
      </c>
      <c r="E14" s="119">
        <f t="shared" si="0"/>
        <v>128</v>
      </c>
      <c r="F14" s="265"/>
      <c r="G14" s="100"/>
      <c r="H14" s="101"/>
    </row>
    <row r="15" spans="1:10" ht="40.5" customHeight="1" x14ac:dyDescent="0.2">
      <c r="A15" s="263" t="s">
        <v>276</v>
      </c>
      <c r="B15" s="264">
        <v>52</v>
      </c>
      <c r="C15" s="264">
        <f>[10]Шаблон!$F7</f>
        <v>171</v>
      </c>
      <c r="D15" s="269">
        <f t="shared" si="1"/>
        <v>328.84615384615381</v>
      </c>
      <c r="E15" s="119">
        <f t="shared" si="0"/>
        <v>119</v>
      </c>
      <c r="F15" s="265"/>
      <c r="H15" s="101"/>
      <c r="J15" s="108"/>
    </row>
    <row r="16" spans="1:10" ht="42" customHeight="1" x14ac:dyDescent="0.2">
      <c r="A16" s="263" t="s">
        <v>277</v>
      </c>
      <c r="B16" s="264">
        <v>17</v>
      </c>
      <c r="C16" s="264">
        <f>[10]Шаблон!$G7</f>
        <v>28</v>
      </c>
      <c r="D16" s="269">
        <f t="shared" si="1"/>
        <v>164.70588235294116</v>
      </c>
      <c r="E16" s="119">
        <f t="shared" si="0"/>
        <v>11</v>
      </c>
      <c r="F16" s="265"/>
      <c r="H16" s="101"/>
    </row>
    <row r="17" spans="1:8" ht="26.25" customHeight="1" x14ac:dyDescent="0.2">
      <c r="A17" s="263" t="s">
        <v>278</v>
      </c>
      <c r="B17" s="264">
        <v>167</v>
      </c>
      <c r="C17" s="264">
        <f>[10]Шаблон!$H7</f>
        <v>319</v>
      </c>
      <c r="D17" s="269">
        <f t="shared" si="1"/>
        <v>191.01796407185628</v>
      </c>
      <c r="E17" s="119">
        <f t="shared" si="0"/>
        <v>152</v>
      </c>
      <c r="F17" s="265"/>
      <c r="H17" s="266"/>
    </row>
    <row r="18" spans="1:8" ht="36" customHeight="1" x14ac:dyDescent="0.2">
      <c r="A18" s="263" t="s">
        <v>279</v>
      </c>
      <c r="B18" s="264">
        <v>4</v>
      </c>
      <c r="C18" s="264">
        <f>[10]Шаблон!$I7</f>
        <v>129</v>
      </c>
      <c r="D18" s="269">
        <f t="shared" si="1"/>
        <v>3225</v>
      </c>
      <c r="E18" s="119">
        <f t="shared" si="0"/>
        <v>125</v>
      </c>
      <c r="F18" s="265"/>
      <c r="H18" s="101"/>
    </row>
    <row r="19" spans="1:8" ht="37.5" customHeight="1" x14ac:dyDescent="0.2">
      <c r="A19" s="263" t="s">
        <v>280</v>
      </c>
      <c r="B19" s="264">
        <v>2</v>
      </c>
      <c r="C19" s="264">
        <f>[10]Шаблон!$J7</f>
        <v>2</v>
      </c>
      <c r="D19" s="269">
        <f t="shared" si="1"/>
        <v>100</v>
      </c>
      <c r="E19" s="119">
        <f t="shared" si="0"/>
        <v>0</v>
      </c>
      <c r="F19" s="265"/>
      <c r="H19" s="101"/>
    </row>
    <row r="20" spans="1:8" ht="42" customHeight="1" x14ac:dyDescent="0.2">
      <c r="A20" s="263" t="s">
        <v>281</v>
      </c>
      <c r="B20" s="264">
        <v>2</v>
      </c>
      <c r="C20" s="264">
        <f>[10]Шаблон!$K7</f>
        <v>0</v>
      </c>
      <c r="D20" s="269">
        <f t="shared" si="1"/>
        <v>0</v>
      </c>
      <c r="E20" s="119">
        <f t="shared" si="0"/>
        <v>-2</v>
      </c>
      <c r="F20" s="265"/>
      <c r="H20" s="101"/>
    </row>
    <row r="21" spans="1:8" ht="23.25" customHeight="1" x14ac:dyDescent="0.2">
      <c r="A21" s="263" t="s">
        <v>282</v>
      </c>
      <c r="B21" s="264">
        <v>8</v>
      </c>
      <c r="C21" s="264">
        <f>[10]Шаблон!$L7</f>
        <v>2</v>
      </c>
      <c r="D21" s="269">
        <f t="shared" si="1"/>
        <v>25</v>
      </c>
      <c r="E21" s="119">
        <f t="shared" si="0"/>
        <v>-6</v>
      </c>
      <c r="F21" s="265"/>
      <c r="H21" s="101"/>
    </row>
    <row r="22" spans="1:8" ht="22.5" customHeight="1" x14ac:dyDescent="0.2">
      <c r="A22" s="263" t="s">
        <v>283</v>
      </c>
      <c r="B22" s="264">
        <v>1</v>
      </c>
      <c r="C22" s="264">
        <f>[10]Шаблон!$M7</f>
        <v>0</v>
      </c>
      <c r="D22" s="269">
        <f t="shared" si="1"/>
        <v>0</v>
      </c>
      <c r="E22" s="119">
        <f t="shared" si="0"/>
        <v>-1</v>
      </c>
      <c r="F22" s="265"/>
      <c r="H22" s="101"/>
    </row>
    <row r="23" spans="1:8" ht="22.5" customHeight="1" x14ac:dyDescent="0.2">
      <c r="A23" s="263" t="s">
        <v>284</v>
      </c>
      <c r="B23" s="264">
        <v>36</v>
      </c>
      <c r="C23" s="264">
        <f>[10]Шаблон!$N7</f>
        <v>0</v>
      </c>
      <c r="D23" s="269">
        <f t="shared" si="1"/>
        <v>0</v>
      </c>
      <c r="E23" s="119">
        <f t="shared" si="0"/>
        <v>-36</v>
      </c>
      <c r="F23" s="265"/>
      <c r="H23" s="101"/>
    </row>
    <row r="24" spans="1:8" ht="24" customHeight="1" x14ac:dyDescent="0.2">
      <c r="A24" s="263" t="s">
        <v>285</v>
      </c>
      <c r="B24" s="264">
        <v>63</v>
      </c>
      <c r="C24" s="264">
        <f>[10]Шаблон!$O7</f>
        <v>36</v>
      </c>
      <c r="D24" s="269">
        <f t="shared" si="1"/>
        <v>57.142857142857139</v>
      </c>
      <c r="E24" s="119">
        <f t="shared" si="0"/>
        <v>-27</v>
      </c>
      <c r="F24" s="265"/>
      <c r="H24" s="267"/>
    </row>
    <row r="25" spans="1:8" ht="35.25" customHeight="1" x14ac:dyDescent="0.2">
      <c r="A25" s="263" t="s">
        <v>286</v>
      </c>
      <c r="B25" s="264">
        <v>38</v>
      </c>
      <c r="C25" s="264">
        <f>[10]Шаблон!$P7</f>
        <v>16</v>
      </c>
      <c r="D25" s="269">
        <f t="shared" si="1"/>
        <v>42.105263157894733</v>
      </c>
      <c r="E25" s="119">
        <f t="shared" si="0"/>
        <v>-22</v>
      </c>
      <c r="F25" s="265"/>
      <c r="H25" s="101"/>
    </row>
    <row r="26" spans="1:8" ht="41.25" customHeight="1" x14ac:dyDescent="0.2">
      <c r="A26" s="263" t="s">
        <v>287</v>
      </c>
      <c r="B26" s="264">
        <v>2043</v>
      </c>
      <c r="C26" s="264">
        <f>[10]Шаблон!$Q7</f>
        <v>5251</v>
      </c>
      <c r="D26" s="269">
        <f t="shared" si="1"/>
        <v>257.02398433675967</v>
      </c>
      <c r="E26" s="119">
        <f t="shared" si="0"/>
        <v>3208</v>
      </c>
      <c r="F26" s="265"/>
      <c r="H26" s="101"/>
    </row>
    <row r="27" spans="1:8" ht="19.5" customHeight="1" x14ac:dyDescent="0.2">
      <c r="A27" s="263" t="s">
        <v>288</v>
      </c>
      <c r="B27" s="264">
        <v>254</v>
      </c>
      <c r="C27" s="264">
        <f>[10]Шаблон!$R7</f>
        <v>430</v>
      </c>
      <c r="D27" s="269">
        <f t="shared" si="1"/>
        <v>169.29133858267718</v>
      </c>
      <c r="E27" s="119">
        <f t="shared" si="0"/>
        <v>176</v>
      </c>
      <c r="F27" s="265"/>
      <c r="H27" s="101"/>
    </row>
    <row r="28" spans="1:8" ht="39" customHeight="1" x14ac:dyDescent="0.2">
      <c r="A28" s="263" t="s">
        <v>289</v>
      </c>
      <c r="B28" s="264">
        <v>5838</v>
      </c>
      <c r="C28" s="264">
        <f>[10]Шаблон!$S7</f>
        <v>2179</v>
      </c>
      <c r="D28" s="269">
        <f t="shared" si="1"/>
        <v>37.324426173347035</v>
      </c>
      <c r="E28" s="119">
        <f t="shared" si="0"/>
        <v>-3659</v>
      </c>
      <c r="F28" s="265"/>
      <c r="H28" s="101"/>
    </row>
    <row r="29" spans="1:8" ht="25.5" customHeight="1" x14ac:dyDescent="0.2">
      <c r="A29" s="263" t="s">
        <v>290</v>
      </c>
      <c r="B29" s="264">
        <v>6</v>
      </c>
      <c r="C29" s="264">
        <f>[10]Шаблон!$T7</f>
        <v>130</v>
      </c>
      <c r="D29" s="269">
        <f t="shared" si="1"/>
        <v>2166.666666666667</v>
      </c>
      <c r="E29" s="119">
        <f t="shared" si="0"/>
        <v>124</v>
      </c>
      <c r="F29" s="265"/>
      <c r="H29" s="101"/>
    </row>
    <row r="30" spans="1:8" ht="22.5" customHeight="1" x14ac:dyDescent="0.2">
      <c r="A30" s="263" t="s">
        <v>291</v>
      </c>
      <c r="B30" s="264">
        <v>6</v>
      </c>
      <c r="C30" s="264">
        <f>[10]Шаблон!$U7</f>
        <v>3</v>
      </c>
      <c r="D30" s="269">
        <f t="shared" si="1"/>
        <v>50</v>
      </c>
      <c r="E30" s="119">
        <f t="shared" si="0"/>
        <v>-3</v>
      </c>
      <c r="F30" s="265"/>
      <c r="H30" s="101"/>
    </row>
    <row r="31" spans="1:8" ht="15.75" x14ac:dyDescent="0.2">
      <c r="A31" s="104"/>
      <c r="B31" s="104"/>
      <c r="C31" s="104"/>
      <c r="D31" s="104"/>
      <c r="H31" s="101"/>
    </row>
    <row r="32" spans="1:8" x14ac:dyDescent="0.2">
      <c r="A32" s="104"/>
      <c r="B32" s="104"/>
      <c r="C32" s="104"/>
      <c r="D32" s="104"/>
    </row>
  </sheetData>
  <mergeCells count="9">
    <mergeCell ref="A7:A8"/>
    <mergeCell ref="B7:B8"/>
    <mergeCell ref="C7:C8"/>
    <mergeCell ref="D7:E7"/>
    <mergeCell ref="A1:E1"/>
    <mergeCell ref="A2:D2"/>
    <mergeCell ref="A3:E3"/>
    <mergeCell ref="A4:E4"/>
    <mergeCell ref="D6:E6"/>
  </mergeCells>
  <printOptions horizontalCentered="1"/>
  <pageMargins left="0.78740157480314965" right="0" top="0.51181102362204722" bottom="0.19685039370078741" header="0" footer="0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3" sqref="B53"/>
    </sheetView>
  </sheetViews>
  <sheetFormatPr defaultColWidth="9.140625" defaultRowHeight="15.75" x14ac:dyDescent="0.25"/>
  <cols>
    <col min="1" max="1" width="3.140625" style="154" customWidth="1"/>
    <col min="2" max="2" width="42" style="167" customWidth="1"/>
    <col min="3" max="3" width="26" style="155" customWidth="1"/>
    <col min="4" max="4" width="26.42578125" style="155" customWidth="1"/>
    <col min="5" max="16384" width="9.140625" style="155"/>
  </cols>
  <sheetData>
    <row r="1" spans="1:6" ht="31.9" customHeight="1" x14ac:dyDescent="0.25">
      <c r="B1" s="397" t="s">
        <v>411</v>
      </c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23.25" customHeight="1" x14ac:dyDescent="0.3">
      <c r="B3" s="279" t="s">
        <v>243</v>
      </c>
    </row>
    <row r="4" spans="1:6" s="156" customFormat="1" ht="35.450000000000003" customHeight="1" x14ac:dyDescent="0.25">
      <c r="A4" s="297"/>
      <c r="B4" s="298" t="s">
        <v>110</v>
      </c>
      <c r="C4" s="299" t="s">
        <v>530</v>
      </c>
      <c r="D4" s="300" t="s">
        <v>535</v>
      </c>
    </row>
    <row r="5" spans="1:6" x14ac:dyDescent="0.25">
      <c r="A5" s="157">
        <v>1</v>
      </c>
      <c r="B5" s="158" t="s">
        <v>118</v>
      </c>
      <c r="C5" s="183">
        <v>1225</v>
      </c>
      <c r="D5" s="183">
        <v>436</v>
      </c>
      <c r="F5" s="179"/>
    </row>
    <row r="6" spans="1:6" x14ac:dyDescent="0.25">
      <c r="A6" s="157">
        <v>2</v>
      </c>
      <c r="B6" s="158" t="s">
        <v>125</v>
      </c>
      <c r="C6" s="183">
        <v>699</v>
      </c>
      <c r="D6" s="183">
        <v>198</v>
      </c>
      <c r="F6" s="179"/>
    </row>
    <row r="7" spans="1:6" x14ac:dyDescent="0.25">
      <c r="A7" s="157">
        <v>3</v>
      </c>
      <c r="B7" s="158" t="s">
        <v>121</v>
      </c>
      <c r="C7" s="183">
        <v>688</v>
      </c>
      <c r="D7" s="183">
        <v>307</v>
      </c>
      <c r="F7" s="179"/>
    </row>
    <row r="8" spans="1:6" s="161" customFormat="1" x14ac:dyDescent="0.25">
      <c r="A8" s="157">
        <v>4</v>
      </c>
      <c r="B8" s="158" t="s">
        <v>120</v>
      </c>
      <c r="C8" s="183">
        <v>647</v>
      </c>
      <c r="D8" s="183">
        <v>161</v>
      </c>
      <c r="F8" s="179"/>
    </row>
    <row r="9" spans="1:6" s="161" customFormat="1" x14ac:dyDescent="0.25">
      <c r="A9" s="157">
        <v>5</v>
      </c>
      <c r="B9" s="158" t="s">
        <v>123</v>
      </c>
      <c r="C9" s="183">
        <v>629</v>
      </c>
      <c r="D9" s="183">
        <v>225</v>
      </c>
      <c r="F9" s="179"/>
    </row>
    <row r="10" spans="1:6" s="161" customFormat="1" x14ac:dyDescent="0.25">
      <c r="A10" s="157">
        <v>6</v>
      </c>
      <c r="B10" s="158" t="s">
        <v>117</v>
      </c>
      <c r="C10" s="183">
        <v>608</v>
      </c>
      <c r="D10" s="183">
        <v>155</v>
      </c>
      <c r="F10" s="179"/>
    </row>
    <row r="11" spans="1:6" s="161" customFormat="1" ht="47.25" x14ac:dyDescent="0.25">
      <c r="A11" s="157">
        <v>7</v>
      </c>
      <c r="B11" s="158" t="s">
        <v>553</v>
      </c>
      <c r="C11" s="183">
        <v>462</v>
      </c>
      <c r="D11" s="183">
        <v>146</v>
      </c>
      <c r="F11" s="179"/>
    </row>
    <row r="12" spans="1:6" s="161" customFormat="1" ht="31.5" x14ac:dyDescent="0.25">
      <c r="A12" s="157">
        <v>8</v>
      </c>
      <c r="B12" s="158" t="s">
        <v>141</v>
      </c>
      <c r="C12" s="183">
        <v>408</v>
      </c>
      <c r="D12" s="183">
        <v>211</v>
      </c>
      <c r="F12" s="179"/>
    </row>
    <row r="13" spans="1:6" s="161" customFormat="1" x14ac:dyDescent="0.25">
      <c r="A13" s="157">
        <v>9</v>
      </c>
      <c r="B13" s="158" t="s">
        <v>124</v>
      </c>
      <c r="C13" s="183">
        <v>370</v>
      </c>
      <c r="D13" s="183">
        <v>118</v>
      </c>
      <c r="F13" s="179"/>
    </row>
    <row r="14" spans="1:6" s="161" customFormat="1" x14ac:dyDescent="0.25">
      <c r="A14" s="157">
        <v>10</v>
      </c>
      <c r="B14" s="158" t="s">
        <v>133</v>
      </c>
      <c r="C14" s="183">
        <v>332</v>
      </c>
      <c r="D14" s="183">
        <v>124</v>
      </c>
      <c r="F14" s="179"/>
    </row>
    <row r="15" spans="1:6" s="161" customFormat="1" x14ac:dyDescent="0.25">
      <c r="A15" s="157">
        <v>11</v>
      </c>
      <c r="B15" s="158" t="s">
        <v>524</v>
      </c>
      <c r="C15" s="183">
        <v>273</v>
      </c>
      <c r="D15" s="183">
        <v>70</v>
      </c>
      <c r="F15" s="179"/>
    </row>
    <row r="16" spans="1:6" s="161" customFormat="1" x14ac:dyDescent="0.25">
      <c r="A16" s="157">
        <v>12</v>
      </c>
      <c r="B16" s="158" t="s">
        <v>165</v>
      </c>
      <c r="C16" s="183">
        <v>231</v>
      </c>
      <c r="D16" s="183">
        <v>121</v>
      </c>
      <c r="F16" s="179"/>
    </row>
    <row r="17" spans="1:6" s="161" customFormat="1" ht="21.75" customHeight="1" x14ac:dyDescent="0.25">
      <c r="A17" s="157">
        <v>13</v>
      </c>
      <c r="B17" s="158" t="s">
        <v>193</v>
      </c>
      <c r="C17" s="183">
        <v>226</v>
      </c>
      <c r="D17" s="183">
        <v>112</v>
      </c>
      <c r="F17" s="179"/>
    </row>
    <row r="18" spans="1:6" s="161" customFormat="1" x14ac:dyDescent="0.25">
      <c r="A18" s="157">
        <v>14</v>
      </c>
      <c r="B18" s="158" t="s">
        <v>119</v>
      </c>
      <c r="C18" s="183">
        <v>208</v>
      </c>
      <c r="D18" s="183">
        <v>190</v>
      </c>
      <c r="F18" s="179"/>
    </row>
    <row r="19" spans="1:6" s="161" customFormat="1" x14ac:dyDescent="0.25">
      <c r="A19" s="157">
        <v>15</v>
      </c>
      <c r="B19" s="158" t="s">
        <v>162</v>
      </c>
      <c r="C19" s="183">
        <v>194</v>
      </c>
      <c r="D19" s="183">
        <v>93</v>
      </c>
      <c r="F19" s="179"/>
    </row>
    <row r="20" spans="1:6" s="161" customFormat="1" x14ac:dyDescent="0.25">
      <c r="A20" s="157">
        <v>16</v>
      </c>
      <c r="B20" s="158" t="s">
        <v>140</v>
      </c>
      <c r="C20" s="183">
        <v>192</v>
      </c>
      <c r="D20" s="183">
        <v>62</v>
      </c>
      <c r="F20" s="179"/>
    </row>
    <row r="21" spans="1:6" s="161" customFormat="1" x14ac:dyDescent="0.25">
      <c r="A21" s="157">
        <v>17</v>
      </c>
      <c r="B21" s="158" t="s">
        <v>127</v>
      </c>
      <c r="C21" s="183">
        <v>167</v>
      </c>
      <c r="D21" s="183">
        <v>70</v>
      </c>
      <c r="F21" s="179"/>
    </row>
    <row r="22" spans="1:6" s="161" customFormat="1" x14ac:dyDescent="0.25">
      <c r="A22" s="157">
        <v>18</v>
      </c>
      <c r="B22" s="158" t="s">
        <v>137</v>
      </c>
      <c r="C22" s="183">
        <v>159</v>
      </c>
      <c r="D22" s="183">
        <v>39</v>
      </c>
      <c r="F22" s="179"/>
    </row>
    <row r="23" spans="1:6" s="161" customFormat="1" x14ac:dyDescent="0.25">
      <c r="A23" s="157">
        <v>19</v>
      </c>
      <c r="B23" s="158" t="s">
        <v>316</v>
      </c>
      <c r="C23" s="183">
        <v>157</v>
      </c>
      <c r="D23" s="183">
        <v>68</v>
      </c>
      <c r="F23" s="179"/>
    </row>
    <row r="24" spans="1:6" s="161" customFormat="1" x14ac:dyDescent="0.25">
      <c r="A24" s="157">
        <v>20</v>
      </c>
      <c r="B24" s="158" t="s">
        <v>158</v>
      </c>
      <c r="C24" s="183">
        <v>151</v>
      </c>
      <c r="D24" s="183">
        <v>54</v>
      </c>
      <c r="F24" s="179"/>
    </row>
    <row r="25" spans="1:6" s="161" customFormat="1" ht="15.75" customHeight="1" x14ac:dyDescent="0.25">
      <c r="A25" s="157">
        <v>21</v>
      </c>
      <c r="B25" s="158" t="s">
        <v>134</v>
      </c>
      <c r="C25" s="183">
        <v>146</v>
      </c>
      <c r="D25" s="183">
        <v>47</v>
      </c>
      <c r="F25" s="179"/>
    </row>
    <row r="26" spans="1:6" s="161" customFormat="1" ht="18" customHeight="1" x14ac:dyDescent="0.25">
      <c r="A26" s="157">
        <v>22</v>
      </c>
      <c r="B26" s="158" t="s">
        <v>142</v>
      </c>
      <c r="C26" s="183">
        <v>137</v>
      </c>
      <c r="D26" s="183">
        <v>56</v>
      </c>
      <c r="F26" s="179"/>
    </row>
    <row r="27" spans="1:6" s="161" customFormat="1" ht="18.75" customHeight="1" x14ac:dyDescent="0.25">
      <c r="A27" s="157">
        <v>23</v>
      </c>
      <c r="B27" s="158" t="s">
        <v>236</v>
      </c>
      <c r="C27" s="183">
        <v>130</v>
      </c>
      <c r="D27" s="183">
        <v>27</v>
      </c>
      <c r="F27" s="179"/>
    </row>
    <row r="28" spans="1:6" s="161" customFormat="1" ht="18.75" customHeight="1" x14ac:dyDescent="0.25">
      <c r="A28" s="157">
        <v>24</v>
      </c>
      <c r="B28" s="158" t="s">
        <v>146</v>
      </c>
      <c r="C28" s="183">
        <v>118</v>
      </c>
      <c r="D28" s="183">
        <v>44</v>
      </c>
      <c r="F28" s="179"/>
    </row>
    <row r="29" spans="1:6" s="161" customFormat="1" ht="15" customHeight="1" x14ac:dyDescent="0.25">
      <c r="A29" s="157">
        <v>25</v>
      </c>
      <c r="B29" s="158" t="s">
        <v>148</v>
      </c>
      <c r="C29" s="183">
        <v>116</v>
      </c>
      <c r="D29" s="183">
        <v>29</v>
      </c>
      <c r="F29" s="179"/>
    </row>
    <row r="30" spans="1:6" s="161" customFormat="1" x14ac:dyDescent="0.25">
      <c r="A30" s="157">
        <v>26</v>
      </c>
      <c r="B30" s="158" t="s">
        <v>149</v>
      </c>
      <c r="C30" s="183">
        <v>114</v>
      </c>
      <c r="D30" s="183">
        <v>30</v>
      </c>
      <c r="F30" s="179"/>
    </row>
    <row r="31" spans="1:6" s="161" customFormat="1" ht="21.75" customHeight="1" x14ac:dyDescent="0.25">
      <c r="A31" s="157">
        <v>27</v>
      </c>
      <c r="B31" s="158" t="s">
        <v>143</v>
      </c>
      <c r="C31" s="183">
        <v>110</v>
      </c>
      <c r="D31" s="183">
        <v>34</v>
      </c>
      <c r="F31" s="179"/>
    </row>
    <row r="32" spans="1:6" s="161" customFormat="1" ht="31.5" x14ac:dyDescent="0.25">
      <c r="A32" s="157">
        <v>28</v>
      </c>
      <c r="B32" s="158" t="s">
        <v>191</v>
      </c>
      <c r="C32" s="183">
        <v>109</v>
      </c>
      <c r="D32" s="183">
        <v>53</v>
      </c>
      <c r="F32" s="179"/>
    </row>
    <row r="33" spans="1:6" s="161" customFormat="1" ht="22.5" customHeight="1" x14ac:dyDescent="0.25">
      <c r="A33" s="157">
        <v>29</v>
      </c>
      <c r="B33" s="158" t="s">
        <v>147</v>
      </c>
      <c r="C33" s="183">
        <v>106</v>
      </c>
      <c r="D33" s="183">
        <v>34</v>
      </c>
      <c r="F33" s="179"/>
    </row>
    <row r="34" spans="1:6" s="161" customFormat="1" x14ac:dyDescent="0.25">
      <c r="A34" s="157">
        <v>30</v>
      </c>
      <c r="B34" s="158" t="s">
        <v>205</v>
      </c>
      <c r="C34" s="183">
        <v>102</v>
      </c>
      <c r="D34" s="183">
        <v>32</v>
      </c>
      <c r="F34" s="179"/>
    </row>
    <row r="35" spans="1:6" s="161" customFormat="1" x14ac:dyDescent="0.25">
      <c r="A35" s="157">
        <v>31</v>
      </c>
      <c r="B35" s="162" t="s">
        <v>233</v>
      </c>
      <c r="C35" s="183">
        <v>102</v>
      </c>
      <c r="D35" s="183">
        <v>32</v>
      </c>
      <c r="F35" s="179"/>
    </row>
    <row r="36" spans="1:6" s="161" customFormat="1" x14ac:dyDescent="0.25">
      <c r="A36" s="157">
        <v>32</v>
      </c>
      <c r="B36" s="158" t="s">
        <v>187</v>
      </c>
      <c r="C36" s="183">
        <v>98</v>
      </c>
      <c r="D36" s="183">
        <v>29</v>
      </c>
      <c r="F36" s="179"/>
    </row>
    <row r="37" spans="1:6" s="161" customFormat="1" x14ac:dyDescent="0.25">
      <c r="A37" s="157">
        <v>33</v>
      </c>
      <c r="B37" s="158" t="s">
        <v>132</v>
      </c>
      <c r="C37" s="183">
        <v>97</v>
      </c>
      <c r="D37" s="183">
        <v>49</v>
      </c>
      <c r="F37" s="179"/>
    </row>
    <row r="38" spans="1:6" s="161" customFormat="1" x14ac:dyDescent="0.25">
      <c r="A38" s="157">
        <v>34</v>
      </c>
      <c r="B38" s="158" t="s">
        <v>152</v>
      </c>
      <c r="C38" s="183">
        <v>97</v>
      </c>
      <c r="D38" s="183">
        <v>33</v>
      </c>
      <c r="F38" s="179"/>
    </row>
    <row r="39" spans="1:6" s="161" customFormat="1" x14ac:dyDescent="0.25">
      <c r="A39" s="157">
        <v>35</v>
      </c>
      <c r="B39" s="158" t="s">
        <v>160</v>
      </c>
      <c r="C39" s="183">
        <v>97</v>
      </c>
      <c r="D39" s="183">
        <v>38</v>
      </c>
      <c r="F39" s="179"/>
    </row>
    <row r="40" spans="1:6" s="161" customFormat="1" x14ac:dyDescent="0.25">
      <c r="A40" s="157">
        <v>36</v>
      </c>
      <c r="B40" s="158" t="s">
        <v>150</v>
      </c>
      <c r="C40" s="183">
        <v>94</v>
      </c>
      <c r="D40" s="183">
        <v>76</v>
      </c>
      <c r="F40" s="179"/>
    </row>
    <row r="41" spans="1:6" ht="31.5" x14ac:dyDescent="0.25">
      <c r="A41" s="157">
        <v>37</v>
      </c>
      <c r="B41" s="163" t="s">
        <v>525</v>
      </c>
      <c r="C41" s="164">
        <v>93</v>
      </c>
      <c r="D41" s="164">
        <v>35</v>
      </c>
      <c r="F41" s="179"/>
    </row>
    <row r="42" spans="1:6" x14ac:dyDescent="0.25">
      <c r="A42" s="157">
        <v>38</v>
      </c>
      <c r="B42" s="165" t="s">
        <v>319</v>
      </c>
      <c r="C42" s="164">
        <v>92</v>
      </c>
      <c r="D42" s="164">
        <v>55</v>
      </c>
      <c r="F42" s="179"/>
    </row>
    <row r="43" spans="1:6" x14ac:dyDescent="0.25">
      <c r="A43" s="157">
        <v>39</v>
      </c>
      <c r="B43" s="158" t="s">
        <v>144</v>
      </c>
      <c r="C43" s="164">
        <v>89</v>
      </c>
      <c r="D43" s="164">
        <v>19</v>
      </c>
      <c r="F43" s="179"/>
    </row>
    <row r="44" spans="1:6" x14ac:dyDescent="0.25">
      <c r="A44" s="157">
        <v>40</v>
      </c>
      <c r="B44" s="158" t="s">
        <v>206</v>
      </c>
      <c r="C44" s="164">
        <v>88</v>
      </c>
      <c r="D44" s="164">
        <v>39</v>
      </c>
      <c r="F44" s="179"/>
    </row>
    <row r="45" spans="1:6" x14ac:dyDescent="0.25">
      <c r="A45" s="157">
        <v>41</v>
      </c>
      <c r="B45" s="158" t="s">
        <v>153</v>
      </c>
      <c r="C45" s="164">
        <v>85</v>
      </c>
      <c r="D45" s="164">
        <v>14</v>
      </c>
      <c r="F45" s="179"/>
    </row>
    <row r="46" spans="1:6" x14ac:dyDescent="0.25">
      <c r="A46" s="157">
        <v>42</v>
      </c>
      <c r="B46" s="158" t="s">
        <v>190</v>
      </c>
      <c r="C46" s="164">
        <v>84</v>
      </c>
      <c r="D46" s="164">
        <v>33</v>
      </c>
      <c r="F46" s="179"/>
    </row>
    <row r="47" spans="1:6" x14ac:dyDescent="0.25">
      <c r="A47" s="157">
        <v>43</v>
      </c>
      <c r="B47" s="166" t="s">
        <v>202</v>
      </c>
      <c r="C47" s="164">
        <v>83</v>
      </c>
      <c r="D47" s="164">
        <v>34</v>
      </c>
      <c r="F47" s="179"/>
    </row>
    <row r="48" spans="1:6" x14ac:dyDescent="0.25">
      <c r="A48" s="157">
        <v>44</v>
      </c>
      <c r="B48" s="166" t="s">
        <v>189</v>
      </c>
      <c r="C48" s="164">
        <v>83</v>
      </c>
      <c r="D48" s="164">
        <v>39</v>
      </c>
      <c r="F48" s="179"/>
    </row>
    <row r="49" spans="1:6" x14ac:dyDescent="0.25">
      <c r="A49" s="157">
        <v>45</v>
      </c>
      <c r="B49" s="166" t="s">
        <v>159</v>
      </c>
      <c r="C49" s="164">
        <v>82</v>
      </c>
      <c r="D49" s="164">
        <v>18</v>
      </c>
      <c r="F49" s="179"/>
    </row>
    <row r="50" spans="1:6" x14ac:dyDescent="0.25">
      <c r="A50" s="157">
        <v>46</v>
      </c>
      <c r="B50" s="166" t="s">
        <v>232</v>
      </c>
      <c r="C50" s="164">
        <v>81</v>
      </c>
      <c r="D50" s="164">
        <v>23</v>
      </c>
      <c r="F50" s="179"/>
    </row>
    <row r="51" spans="1:6" x14ac:dyDescent="0.25">
      <c r="A51" s="157">
        <v>47</v>
      </c>
      <c r="B51" s="166" t="s">
        <v>126</v>
      </c>
      <c r="C51" s="164">
        <v>78</v>
      </c>
      <c r="D51" s="164">
        <v>29</v>
      </c>
      <c r="F51" s="179"/>
    </row>
    <row r="52" spans="1:6" x14ac:dyDescent="0.25">
      <c r="A52" s="157">
        <v>48</v>
      </c>
      <c r="B52" s="166" t="s">
        <v>220</v>
      </c>
      <c r="C52" s="164">
        <v>77</v>
      </c>
      <c r="D52" s="164">
        <v>41</v>
      </c>
      <c r="F52" s="179"/>
    </row>
    <row r="53" spans="1:6" x14ac:dyDescent="0.25">
      <c r="A53" s="157">
        <v>49</v>
      </c>
      <c r="B53" s="166" t="s">
        <v>188</v>
      </c>
      <c r="C53" s="164">
        <v>77</v>
      </c>
      <c r="D53" s="164">
        <v>31</v>
      </c>
      <c r="F53" s="179"/>
    </row>
    <row r="54" spans="1:6" x14ac:dyDescent="0.25">
      <c r="A54" s="157">
        <v>50</v>
      </c>
      <c r="B54" s="165" t="s">
        <v>194</v>
      </c>
      <c r="C54" s="164">
        <v>75</v>
      </c>
      <c r="D54" s="164">
        <v>24</v>
      </c>
      <c r="F54" s="179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A114" sqref="A114"/>
    </sheetView>
  </sheetViews>
  <sheetFormatPr defaultColWidth="8.85546875" defaultRowHeight="12.75" x14ac:dyDescent="0.2"/>
  <cols>
    <col min="1" max="1" width="43.28515625" style="171" customWidth="1"/>
    <col min="2" max="2" width="18.140625" style="181" customWidth="1"/>
    <col min="3" max="3" width="17.140625" style="181" customWidth="1"/>
    <col min="4" max="4" width="8.85546875" style="171"/>
    <col min="5" max="5" width="64" style="171" customWidth="1"/>
    <col min="6" max="16384" width="8.85546875" style="171"/>
  </cols>
  <sheetData>
    <row r="1" spans="1:9" s="169" customFormat="1" ht="44.25" customHeight="1" x14ac:dyDescent="0.3">
      <c r="A1" s="397" t="s">
        <v>412</v>
      </c>
      <c r="B1" s="397"/>
      <c r="C1" s="397"/>
    </row>
    <row r="2" spans="1:9" s="169" customFormat="1" ht="20.25" x14ac:dyDescent="0.3">
      <c r="A2" s="405" t="s">
        <v>163</v>
      </c>
      <c r="B2" s="405"/>
      <c r="C2" s="405"/>
    </row>
    <row r="3" spans="1:9" ht="18.75" x14ac:dyDescent="0.3">
      <c r="A3" s="279" t="s">
        <v>243</v>
      </c>
    </row>
    <row r="4" spans="1:9" s="156" customFormat="1" ht="35.450000000000003" customHeight="1" x14ac:dyDescent="0.25">
      <c r="A4" s="298" t="s">
        <v>110</v>
      </c>
      <c r="B4" s="299" t="s">
        <v>537</v>
      </c>
      <c r="C4" s="300" t="s">
        <v>535</v>
      </c>
    </row>
    <row r="5" spans="1:9" ht="38.450000000000003" customHeight="1" x14ac:dyDescent="0.2">
      <c r="A5" s="435" t="s">
        <v>164</v>
      </c>
      <c r="B5" s="435"/>
      <c r="C5" s="435"/>
      <c r="I5" s="174"/>
    </row>
    <row r="6" spans="1:9" ht="18.75" customHeight="1" x14ac:dyDescent="0.2">
      <c r="A6" s="175" t="s">
        <v>165</v>
      </c>
      <c r="B6" s="219">
        <v>231</v>
      </c>
      <c r="C6" s="219">
        <v>121</v>
      </c>
      <c r="D6" s="222"/>
      <c r="I6" s="174"/>
    </row>
    <row r="7" spans="1:9" ht="18.75" customHeight="1" x14ac:dyDescent="0.2">
      <c r="A7" s="176" t="s">
        <v>142</v>
      </c>
      <c r="B7" s="183">
        <v>137</v>
      </c>
      <c r="C7" s="183">
        <v>56</v>
      </c>
    </row>
    <row r="8" spans="1:9" ht="18.75" customHeight="1" x14ac:dyDescent="0.2">
      <c r="A8" s="176" t="s">
        <v>220</v>
      </c>
      <c r="B8" s="183">
        <v>77</v>
      </c>
      <c r="C8" s="183">
        <v>41</v>
      </c>
      <c r="D8" s="222"/>
    </row>
    <row r="9" spans="1:9" ht="18.75" customHeight="1" x14ac:dyDescent="0.2">
      <c r="A9" s="176" t="s">
        <v>169</v>
      </c>
      <c r="B9" s="183">
        <v>70</v>
      </c>
      <c r="C9" s="183">
        <v>25</v>
      </c>
    </row>
    <row r="10" spans="1:9" ht="15.75" x14ac:dyDescent="0.2">
      <c r="A10" s="176" t="s">
        <v>173</v>
      </c>
      <c r="B10" s="183">
        <v>65</v>
      </c>
      <c r="C10" s="183">
        <v>29</v>
      </c>
      <c r="D10" s="222"/>
    </row>
    <row r="11" spans="1:9" ht="21.75" customHeight="1" x14ac:dyDescent="0.2">
      <c r="A11" s="176" t="s">
        <v>168</v>
      </c>
      <c r="B11" s="183">
        <v>59</v>
      </c>
      <c r="C11" s="183">
        <v>19</v>
      </c>
    </row>
    <row r="12" spans="1:9" ht="31.5" customHeight="1" x14ac:dyDescent="0.2">
      <c r="A12" s="176" t="s">
        <v>331</v>
      </c>
      <c r="B12" s="183">
        <v>52</v>
      </c>
      <c r="C12" s="183">
        <v>34</v>
      </c>
      <c r="D12" s="222"/>
    </row>
    <row r="13" spans="1:9" ht="30.75" customHeight="1" x14ac:dyDescent="0.2">
      <c r="A13" s="177" t="s">
        <v>171</v>
      </c>
      <c r="B13" s="183">
        <v>47</v>
      </c>
      <c r="C13" s="183">
        <v>28</v>
      </c>
    </row>
    <row r="14" spans="1:9" ht="16.5" customHeight="1" x14ac:dyDescent="0.2">
      <c r="A14" s="177" t="s">
        <v>317</v>
      </c>
      <c r="B14" s="183">
        <v>43</v>
      </c>
      <c r="C14" s="183">
        <v>28</v>
      </c>
      <c r="D14" s="222"/>
    </row>
    <row r="15" spans="1:9" ht="15.75" x14ac:dyDescent="0.2">
      <c r="A15" s="177" t="s">
        <v>413</v>
      </c>
      <c r="B15" s="183">
        <v>43</v>
      </c>
      <c r="C15" s="183">
        <v>13</v>
      </c>
    </row>
    <row r="16" spans="1:9" ht="17.25" customHeight="1" x14ac:dyDescent="0.2">
      <c r="A16" s="177" t="s">
        <v>166</v>
      </c>
      <c r="B16" s="183">
        <v>41</v>
      </c>
      <c r="C16" s="183">
        <v>15</v>
      </c>
      <c r="D16" s="222"/>
    </row>
    <row r="17" spans="1:4" ht="18.75" customHeight="1" x14ac:dyDescent="0.2">
      <c r="A17" s="175" t="s">
        <v>170</v>
      </c>
      <c r="B17" s="183">
        <v>36</v>
      </c>
      <c r="C17" s="183">
        <v>13</v>
      </c>
    </row>
    <row r="18" spans="1:4" ht="15.75" customHeight="1" x14ac:dyDescent="0.2">
      <c r="A18" s="176" t="s">
        <v>511</v>
      </c>
      <c r="B18" s="183">
        <v>35</v>
      </c>
      <c r="C18" s="183">
        <v>5</v>
      </c>
      <c r="D18" s="222"/>
    </row>
    <row r="19" spans="1:4" ht="30" customHeight="1" x14ac:dyDescent="0.2">
      <c r="A19" s="176" t="s">
        <v>554</v>
      </c>
      <c r="B19" s="183">
        <v>34</v>
      </c>
      <c r="C19" s="183">
        <v>8</v>
      </c>
    </row>
    <row r="20" spans="1:4" ht="20.25" customHeight="1" x14ac:dyDescent="0.2">
      <c r="A20" s="176" t="s">
        <v>459</v>
      </c>
      <c r="B20" s="183">
        <v>31</v>
      </c>
      <c r="C20" s="183">
        <v>11</v>
      </c>
      <c r="D20" s="222"/>
    </row>
    <row r="21" spans="1:4" ht="38.450000000000003" customHeight="1" x14ac:dyDescent="0.2">
      <c r="A21" s="435" t="s">
        <v>56</v>
      </c>
      <c r="B21" s="435"/>
      <c r="C21" s="435"/>
    </row>
    <row r="22" spans="1:4" ht="31.5" x14ac:dyDescent="0.2">
      <c r="A22" s="176" t="s">
        <v>141</v>
      </c>
      <c r="B22" s="183">
        <v>408</v>
      </c>
      <c r="C22" s="183">
        <v>211</v>
      </c>
      <c r="D22" s="222"/>
    </row>
    <row r="23" spans="1:4" ht="15.75" x14ac:dyDescent="0.2">
      <c r="A23" s="176" t="s">
        <v>158</v>
      </c>
      <c r="B23" s="183">
        <v>151</v>
      </c>
      <c r="C23" s="183">
        <v>54</v>
      </c>
    </row>
    <row r="24" spans="1:4" ht="21.75" customHeight="1" x14ac:dyDescent="0.2">
      <c r="A24" s="176" t="s">
        <v>134</v>
      </c>
      <c r="B24" s="183">
        <v>146</v>
      </c>
      <c r="C24" s="183">
        <v>47</v>
      </c>
      <c r="D24" s="222"/>
    </row>
    <row r="25" spans="1:4" ht="15.75" x14ac:dyDescent="0.2">
      <c r="A25" s="176" t="s">
        <v>319</v>
      </c>
      <c r="B25" s="183">
        <v>92</v>
      </c>
      <c r="C25" s="183">
        <v>55</v>
      </c>
    </row>
    <row r="26" spans="1:4" ht="15.75" x14ac:dyDescent="0.2">
      <c r="A26" s="176" t="s">
        <v>179</v>
      </c>
      <c r="B26" s="183">
        <v>56</v>
      </c>
      <c r="C26" s="183">
        <v>19</v>
      </c>
      <c r="D26" s="222"/>
    </row>
    <row r="27" spans="1:4" ht="31.5" x14ac:dyDescent="0.2">
      <c r="A27" s="176" t="s">
        <v>174</v>
      </c>
      <c r="B27" s="183">
        <v>56</v>
      </c>
      <c r="C27" s="183">
        <v>27</v>
      </c>
    </row>
    <row r="28" spans="1:4" ht="15.75" x14ac:dyDescent="0.2">
      <c r="A28" s="176" t="s">
        <v>320</v>
      </c>
      <c r="B28" s="183">
        <v>46</v>
      </c>
      <c r="C28" s="183">
        <v>23</v>
      </c>
      <c r="D28" s="222"/>
    </row>
    <row r="29" spans="1:4" ht="31.5" x14ac:dyDescent="0.2">
      <c r="A29" s="176" t="s">
        <v>177</v>
      </c>
      <c r="B29" s="183">
        <v>45</v>
      </c>
      <c r="C29" s="183">
        <v>16</v>
      </c>
    </row>
    <row r="30" spans="1:4" ht="15.75" x14ac:dyDescent="0.2">
      <c r="A30" s="176" t="s">
        <v>175</v>
      </c>
      <c r="B30" s="183">
        <v>39</v>
      </c>
      <c r="C30" s="183">
        <v>17</v>
      </c>
      <c r="D30" s="222"/>
    </row>
    <row r="31" spans="1:4" ht="15.75" x14ac:dyDescent="0.2">
      <c r="A31" s="176" t="s">
        <v>297</v>
      </c>
      <c r="B31" s="183">
        <v>39</v>
      </c>
      <c r="C31" s="183">
        <v>15</v>
      </c>
    </row>
    <row r="32" spans="1:4" ht="15.75" x14ac:dyDescent="0.2">
      <c r="A32" s="176" t="s">
        <v>231</v>
      </c>
      <c r="B32" s="183">
        <v>32</v>
      </c>
      <c r="C32" s="183">
        <v>12</v>
      </c>
      <c r="D32" s="222"/>
    </row>
    <row r="33" spans="1:4" ht="15.75" x14ac:dyDescent="0.2">
      <c r="A33" s="176" t="s">
        <v>161</v>
      </c>
      <c r="B33" s="183">
        <v>29</v>
      </c>
      <c r="C33" s="183">
        <v>14</v>
      </c>
    </row>
    <row r="34" spans="1:4" ht="15.75" x14ac:dyDescent="0.2">
      <c r="A34" s="176" t="s">
        <v>431</v>
      </c>
      <c r="B34" s="183">
        <v>29</v>
      </c>
      <c r="C34" s="183">
        <v>11</v>
      </c>
      <c r="D34" s="222"/>
    </row>
    <row r="35" spans="1:4" ht="15.75" x14ac:dyDescent="0.2">
      <c r="A35" s="176" t="s">
        <v>473</v>
      </c>
      <c r="B35" s="183">
        <v>26</v>
      </c>
      <c r="C35" s="183">
        <v>5</v>
      </c>
    </row>
    <row r="36" spans="1:4" ht="15.75" x14ac:dyDescent="0.2">
      <c r="A36" s="176" t="s">
        <v>555</v>
      </c>
      <c r="B36" s="183">
        <v>25</v>
      </c>
      <c r="C36" s="183">
        <v>15</v>
      </c>
      <c r="D36" s="222"/>
    </row>
    <row r="37" spans="1:4" ht="38.450000000000003" customHeight="1" x14ac:dyDescent="0.2">
      <c r="A37" s="435" t="s">
        <v>57</v>
      </c>
      <c r="B37" s="435"/>
      <c r="C37" s="435"/>
    </row>
    <row r="38" spans="1:4" ht="21.75" customHeight="1" x14ac:dyDescent="0.2">
      <c r="A38" s="177" t="s">
        <v>123</v>
      </c>
      <c r="B38" s="183">
        <v>629</v>
      </c>
      <c r="C38" s="183">
        <v>225</v>
      </c>
      <c r="D38" s="222"/>
    </row>
    <row r="39" spans="1:4" ht="21.75" customHeight="1" x14ac:dyDescent="0.2">
      <c r="A39" s="177" t="s">
        <v>133</v>
      </c>
      <c r="B39" s="183">
        <v>332</v>
      </c>
      <c r="C39" s="183">
        <v>124</v>
      </c>
    </row>
    <row r="40" spans="1:4" ht="21.75" customHeight="1" x14ac:dyDescent="0.2">
      <c r="A40" s="177" t="s">
        <v>518</v>
      </c>
      <c r="B40" s="183">
        <v>273</v>
      </c>
      <c r="C40" s="183">
        <v>70</v>
      </c>
      <c r="D40" s="222"/>
    </row>
    <row r="41" spans="1:4" ht="21.75" customHeight="1" x14ac:dyDescent="0.2">
      <c r="A41" s="177" t="s">
        <v>316</v>
      </c>
      <c r="B41" s="183">
        <v>157</v>
      </c>
      <c r="C41" s="183">
        <v>68</v>
      </c>
    </row>
    <row r="42" spans="1:4" ht="21.75" customHeight="1" x14ac:dyDescent="0.2">
      <c r="A42" s="177" t="s">
        <v>147</v>
      </c>
      <c r="B42" s="183">
        <v>106</v>
      </c>
      <c r="C42" s="183">
        <v>34</v>
      </c>
      <c r="D42" s="222"/>
    </row>
    <row r="43" spans="1:4" ht="21.75" customHeight="1" x14ac:dyDescent="0.2">
      <c r="A43" s="177" t="s">
        <v>232</v>
      </c>
      <c r="B43" s="183">
        <v>81</v>
      </c>
      <c r="C43" s="183">
        <v>23</v>
      </c>
    </row>
    <row r="44" spans="1:4" ht="21.75" customHeight="1" x14ac:dyDescent="0.2">
      <c r="A44" s="177" t="s">
        <v>183</v>
      </c>
      <c r="B44" s="183">
        <v>61</v>
      </c>
      <c r="C44" s="183">
        <v>28</v>
      </c>
      <c r="D44" s="222"/>
    </row>
    <row r="45" spans="1:4" ht="21.75" customHeight="1" x14ac:dyDescent="0.2">
      <c r="A45" s="177" t="s">
        <v>556</v>
      </c>
      <c r="B45" s="183">
        <v>48</v>
      </c>
      <c r="C45" s="183">
        <v>15</v>
      </c>
    </row>
    <row r="46" spans="1:4" ht="21.75" customHeight="1" x14ac:dyDescent="0.2">
      <c r="A46" s="177" t="s">
        <v>182</v>
      </c>
      <c r="B46" s="183">
        <v>43</v>
      </c>
      <c r="C46" s="183">
        <v>8</v>
      </c>
      <c r="D46" s="222"/>
    </row>
    <row r="47" spans="1:4" ht="21.75" customHeight="1" x14ac:dyDescent="0.2">
      <c r="A47" s="177" t="s">
        <v>184</v>
      </c>
      <c r="B47" s="183">
        <v>40</v>
      </c>
      <c r="C47" s="183">
        <v>12</v>
      </c>
    </row>
    <row r="48" spans="1:4" ht="21.75" customHeight="1" x14ac:dyDescent="0.2">
      <c r="A48" s="177" t="s">
        <v>303</v>
      </c>
      <c r="B48" s="183">
        <v>40</v>
      </c>
      <c r="C48" s="183">
        <v>15</v>
      </c>
      <c r="D48" s="222"/>
    </row>
    <row r="49" spans="1:4" ht="21.75" customHeight="1" x14ac:dyDescent="0.2">
      <c r="A49" s="177" t="s">
        <v>415</v>
      </c>
      <c r="B49" s="183">
        <v>33</v>
      </c>
      <c r="C49" s="183">
        <v>13</v>
      </c>
    </row>
    <row r="50" spans="1:4" ht="20.25" customHeight="1" x14ac:dyDescent="0.2">
      <c r="A50" s="177" t="s">
        <v>432</v>
      </c>
      <c r="B50" s="183">
        <v>32</v>
      </c>
      <c r="C50" s="183">
        <v>12</v>
      </c>
      <c r="D50" s="222"/>
    </row>
    <row r="51" spans="1:4" ht="20.25" customHeight="1" x14ac:dyDescent="0.2">
      <c r="A51" s="177" t="s">
        <v>502</v>
      </c>
      <c r="B51" s="183">
        <v>25</v>
      </c>
      <c r="C51" s="183">
        <v>3</v>
      </c>
    </row>
    <row r="52" spans="1:4" ht="29.25" customHeight="1" x14ac:dyDescent="0.2">
      <c r="A52" s="177" t="s">
        <v>557</v>
      </c>
      <c r="B52" s="183">
        <v>24</v>
      </c>
      <c r="C52" s="183">
        <v>2</v>
      </c>
      <c r="D52" s="222"/>
    </row>
    <row r="53" spans="1:4" ht="38.450000000000003" customHeight="1" x14ac:dyDescent="0.2">
      <c r="A53" s="435" t="s">
        <v>58</v>
      </c>
      <c r="B53" s="435"/>
      <c r="C53" s="435"/>
    </row>
    <row r="54" spans="1:4" ht="21.75" customHeight="1" x14ac:dyDescent="0.2">
      <c r="A54" s="176" t="s">
        <v>162</v>
      </c>
      <c r="B54" s="219">
        <v>194</v>
      </c>
      <c r="C54" s="219">
        <v>93</v>
      </c>
      <c r="D54" s="222"/>
    </row>
    <row r="55" spans="1:4" ht="21.75" customHeight="1" x14ac:dyDescent="0.2">
      <c r="A55" s="176" t="s">
        <v>140</v>
      </c>
      <c r="B55" s="183">
        <v>192</v>
      </c>
      <c r="C55" s="183">
        <v>62</v>
      </c>
    </row>
    <row r="56" spans="1:4" ht="21.75" customHeight="1" x14ac:dyDescent="0.2">
      <c r="A56" s="176" t="s">
        <v>148</v>
      </c>
      <c r="B56" s="183">
        <v>116</v>
      </c>
      <c r="C56" s="183">
        <v>29</v>
      </c>
      <c r="D56" s="222"/>
    </row>
    <row r="57" spans="1:4" ht="30" customHeight="1" x14ac:dyDescent="0.2">
      <c r="A57" s="176" t="s">
        <v>191</v>
      </c>
      <c r="B57" s="178">
        <v>109</v>
      </c>
      <c r="C57" s="178">
        <v>53</v>
      </c>
    </row>
    <row r="58" spans="1:4" ht="21.75" customHeight="1" x14ac:dyDescent="0.2">
      <c r="A58" s="176" t="s">
        <v>187</v>
      </c>
      <c r="B58" s="183">
        <v>98</v>
      </c>
      <c r="C58" s="183">
        <v>29</v>
      </c>
      <c r="D58" s="222"/>
    </row>
    <row r="59" spans="1:4" ht="21.75" customHeight="1" x14ac:dyDescent="0.2">
      <c r="A59" s="176" t="s">
        <v>190</v>
      </c>
      <c r="B59" s="183">
        <v>84</v>
      </c>
      <c r="C59" s="183">
        <v>33</v>
      </c>
    </row>
    <row r="60" spans="1:4" ht="24" customHeight="1" x14ac:dyDescent="0.2">
      <c r="A60" s="176" t="s">
        <v>189</v>
      </c>
      <c r="B60" s="183">
        <v>83</v>
      </c>
      <c r="C60" s="183">
        <v>39</v>
      </c>
      <c r="D60" s="222"/>
    </row>
    <row r="61" spans="1:4" ht="23.25" customHeight="1" x14ac:dyDescent="0.2">
      <c r="A61" s="176" t="s">
        <v>188</v>
      </c>
      <c r="B61" s="183">
        <v>77</v>
      </c>
      <c r="C61" s="183">
        <v>31</v>
      </c>
    </row>
    <row r="62" spans="1:4" ht="24.75" customHeight="1" x14ac:dyDescent="0.2">
      <c r="A62" s="176" t="s">
        <v>223</v>
      </c>
      <c r="B62" s="183">
        <v>74</v>
      </c>
      <c r="C62" s="183">
        <v>18</v>
      </c>
      <c r="D62" s="222"/>
    </row>
    <row r="63" spans="1:4" ht="30.75" customHeight="1" x14ac:dyDescent="0.2">
      <c r="A63" s="176" t="s">
        <v>436</v>
      </c>
      <c r="B63" s="183">
        <v>74</v>
      </c>
      <c r="C63" s="183">
        <v>22</v>
      </c>
    </row>
    <row r="64" spans="1:4" ht="21.75" customHeight="1" x14ac:dyDescent="0.2">
      <c r="A64" s="176" t="s">
        <v>186</v>
      </c>
      <c r="B64" s="183">
        <v>65</v>
      </c>
      <c r="C64" s="183">
        <v>23</v>
      </c>
      <c r="D64" s="222"/>
    </row>
    <row r="65" spans="1:5" ht="21.75" customHeight="1" x14ac:dyDescent="0.2">
      <c r="A65" s="176" t="s">
        <v>217</v>
      </c>
      <c r="B65" s="183">
        <v>47</v>
      </c>
      <c r="C65" s="183">
        <v>16</v>
      </c>
    </row>
    <row r="66" spans="1:5" ht="21.75" customHeight="1" x14ac:dyDescent="0.2">
      <c r="A66" s="176" t="s">
        <v>333</v>
      </c>
      <c r="B66" s="183">
        <v>41</v>
      </c>
      <c r="C66" s="183">
        <v>12</v>
      </c>
      <c r="D66" s="222"/>
    </row>
    <row r="67" spans="1:5" ht="21.75" customHeight="1" x14ac:dyDescent="0.2">
      <c r="A67" s="176" t="s">
        <v>224</v>
      </c>
      <c r="B67" s="183">
        <v>41</v>
      </c>
      <c r="C67" s="183">
        <v>15</v>
      </c>
    </row>
    <row r="68" spans="1:5" ht="18.75" customHeight="1" x14ac:dyDescent="0.2">
      <c r="A68" s="176" t="s">
        <v>192</v>
      </c>
      <c r="B68" s="183">
        <v>37</v>
      </c>
      <c r="C68" s="183">
        <v>11</v>
      </c>
      <c r="D68" s="222"/>
      <c r="E68" s="222"/>
    </row>
    <row r="69" spans="1:5" ht="38.450000000000003" customHeight="1" x14ac:dyDescent="0.2">
      <c r="A69" s="435" t="s">
        <v>59</v>
      </c>
      <c r="B69" s="435"/>
      <c r="C69" s="435"/>
    </row>
    <row r="70" spans="1:5" ht="15.75" x14ac:dyDescent="0.2">
      <c r="A70" s="176" t="s">
        <v>118</v>
      </c>
      <c r="B70" s="183">
        <v>1225</v>
      </c>
      <c r="C70" s="183">
        <v>436</v>
      </c>
      <c r="D70" s="222"/>
    </row>
    <row r="71" spans="1:5" ht="15.75" x14ac:dyDescent="0.2">
      <c r="A71" s="176" t="s">
        <v>125</v>
      </c>
      <c r="B71" s="183">
        <v>699</v>
      </c>
      <c r="C71" s="183">
        <v>198</v>
      </c>
    </row>
    <row r="72" spans="1:5" ht="15.75" x14ac:dyDescent="0.2">
      <c r="A72" s="176" t="s">
        <v>120</v>
      </c>
      <c r="B72" s="183">
        <v>647</v>
      </c>
      <c r="C72" s="183">
        <v>161</v>
      </c>
      <c r="D72" s="222"/>
    </row>
    <row r="73" spans="1:5" ht="47.25" x14ac:dyDescent="0.2">
      <c r="A73" s="176" t="s">
        <v>553</v>
      </c>
      <c r="B73" s="183">
        <v>462</v>
      </c>
      <c r="C73" s="183">
        <v>146</v>
      </c>
    </row>
    <row r="74" spans="1:5" ht="15.75" x14ac:dyDescent="0.2">
      <c r="A74" s="176" t="s">
        <v>124</v>
      </c>
      <c r="B74" s="183">
        <v>370</v>
      </c>
      <c r="C74" s="183">
        <v>118</v>
      </c>
      <c r="D74" s="222"/>
    </row>
    <row r="75" spans="1:5" ht="15.75" x14ac:dyDescent="0.2">
      <c r="A75" s="176" t="s">
        <v>193</v>
      </c>
      <c r="B75" s="183">
        <v>226</v>
      </c>
      <c r="C75" s="183">
        <v>112</v>
      </c>
    </row>
    <row r="76" spans="1:5" ht="15.75" x14ac:dyDescent="0.2">
      <c r="A76" s="176" t="s">
        <v>146</v>
      </c>
      <c r="B76" s="183">
        <v>118</v>
      </c>
      <c r="C76" s="183">
        <v>44</v>
      </c>
      <c r="D76" s="222"/>
    </row>
    <row r="77" spans="1:5" ht="31.5" x14ac:dyDescent="0.2">
      <c r="A77" s="176" t="s">
        <v>558</v>
      </c>
      <c r="B77" s="183">
        <v>93</v>
      </c>
      <c r="C77" s="183">
        <v>35</v>
      </c>
    </row>
    <row r="78" spans="1:5" ht="15.75" x14ac:dyDescent="0.2">
      <c r="A78" s="176" t="s">
        <v>144</v>
      </c>
      <c r="B78" s="183">
        <v>89</v>
      </c>
      <c r="C78" s="183">
        <v>19</v>
      </c>
      <c r="D78" s="222"/>
    </row>
    <row r="79" spans="1:5" ht="15.75" x14ac:dyDescent="0.2">
      <c r="A79" s="176" t="s">
        <v>153</v>
      </c>
      <c r="B79" s="183">
        <v>85</v>
      </c>
      <c r="C79" s="183">
        <v>14</v>
      </c>
    </row>
    <row r="80" spans="1:5" ht="15.75" x14ac:dyDescent="0.2">
      <c r="A80" s="176" t="s">
        <v>126</v>
      </c>
      <c r="B80" s="183">
        <v>78</v>
      </c>
      <c r="C80" s="183">
        <v>29</v>
      </c>
      <c r="D80" s="222"/>
    </row>
    <row r="81" spans="1:4" ht="15.75" x14ac:dyDescent="0.2">
      <c r="A81" s="176" t="s">
        <v>194</v>
      </c>
      <c r="B81" s="183">
        <v>75</v>
      </c>
      <c r="C81" s="183">
        <v>24</v>
      </c>
    </row>
    <row r="82" spans="1:4" ht="15.75" x14ac:dyDescent="0.2">
      <c r="A82" s="176" t="s">
        <v>195</v>
      </c>
      <c r="B82" s="183">
        <v>38</v>
      </c>
      <c r="C82" s="183">
        <v>5</v>
      </c>
      <c r="D82" s="222"/>
    </row>
    <row r="83" spans="1:4" ht="15.75" x14ac:dyDescent="0.2">
      <c r="A83" s="176" t="s">
        <v>466</v>
      </c>
      <c r="B83" s="183">
        <v>37</v>
      </c>
      <c r="C83" s="183">
        <v>9</v>
      </c>
    </row>
    <row r="84" spans="1:4" ht="15.75" x14ac:dyDescent="0.2">
      <c r="A84" s="176" t="s">
        <v>512</v>
      </c>
      <c r="B84" s="183">
        <v>30</v>
      </c>
      <c r="C84" s="183">
        <v>0</v>
      </c>
      <c r="D84" s="222"/>
    </row>
    <row r="85" spans="1:4" ht="38.450000000000003" customHeight="1" x14ac:dyDescent="0.2">
      <c r="A85" s="435" t="s">
        <v>196</v>
      </c>
      <c r="B85" s="435"/>
      <c r="C85" s="435"/>
    </row>
    <row r="86" spans="1:4" ht="22.5" customHeight="1" x14ac:dyDescent="0.2">
      <c r="A86" s="176" t="s">
        <v>205</v>
      </c>
      <c r="B86" s="183">
        <v>102</v>
      </c>
      <c r="C86" s="183">
        <v>32</v>
      </c>
      <c r="D86" s="222"/>
    </row>
    <row r="87" spans="1:4" ht="21.75" customHeight="1" x14ac:dyDescent="0.2">
      <c r="A87" s="176" t="s">
        <v>206</v>
      </c>
      <c r="B87" s="183">
        <v>88</v>
      </c>
      <c r="C87" s="183">
        <v>39</v>
      </c>
    </row>
    <row r="88" spans="1:4" ht="20.25" customHeight="1" x14ac:dyDescent="0.2">
      <c r="A88" s="176" t="s">
        <v>202</v>
      </c>
      <c r="B88" s="183">
        <v>83</v>
      </c>
      <c r="C88" s="183">
        <v>34</v>
      </c>
      <c r="D88" s="222"/>
    </row>
    <row r="89" spans="1:4" ht="35.25" customHeight="1" x14ac:dyDescent="0.2">
      <c r="A89" s="176" t="s">
        <v>226</v>
      </c>
      <c r="B89" s="183">
        <v>59</v>
      </c>
      <c r="C89" s="183">
        <v>16</v>
      </c>
    </row>
    <row r="90" spans="1:4" ht="33.75" customHeight="1" x14ac:dyDescent="0.2">
      <c r="A90" s="176" t="s">
        <v>135</v>
      </c>
      <c r="B90" s="183">
        <v>25</v>
      </c>
      <c r="C90" s="183">
        <v>5</v>
      </c>
      <c r="D90" s="222"/>
    </row>
    <row r="91" spans="1:4" ht="20.25" customHeight="1" x14ac:dyDescent="0.2">
      <c r="A91" s="176" t="s">
        <v>201</v>
      </c>
      <c r="B91" s="183">
        <v>23</v>
      </c>
      <c r="C91" s="183">
        <v>8</v>
      </c>
    </row>
    <row r="92" spans="1:4" ht="20.25" customHeight="1" x14ac:dyDescent="0.2">
      <c r="A92" s="176" t="s">
        <v>197</v>
      </c>
      <c r="B92" s="183">
        <v>19</v>
      </c>
      <c r="C92" s="183">
        <v>7</v>
      </c>
      <c r="D92" s="222"/>
    </row>
    <row r="93" spans="1:4" ht="20.25" customHeight="1" x14ac:dyDescent="0.2">
      <c r="A93" s="176" t="s">
        <v>198</v>
      </c>
      <c r="B93" s="183">
        <v>19</v>
      </c>
      <c r="C93" s="183">
        <v>8</v>
      </c>
    </row>
    <row r="94" spans="1:4" ht="20.25" customHeight="1" x14ac:dyDescent="0.2">
      <c r="A94" s="176" t="s">
        <v>203</v>
      </c>
      <c r="B94" s="183">
        <v>14</v>
      </c>
      <c r="C94" s="183">
        <v>7</v>
      </c>
      <c r="D94" s="222"/>
    </row>
    <row r="95" spans="1:4" ht="20.25" customHeight="1" x14ac:dyDescent="0.2">
      <c r="A95" s="176" t="s">
        <v>307</v>
      </c>
      <c r="B95" s="183">
        <v>13</v>
      </c>
      <c r="C95" s="183">
        <v>8</v>
      </c>
    </row>
    <row r="96" spans="1:4" ht="17.25" customHeight="1" x14ac:dyDescent="0.2">
      <c r="A96" s="176" t="s">
        <v>200</v>
      </c>
      <c r="B96" s="183">
        <v>13</v>
      </c>
      <c r="C96" s="183">
        <v>5</v>
      </c>
      <c r="D96" s="222"/>
    </row>
    <row r="97" spans="1:4" ht="31.5" x14ac:dyDescent="0.2">
      <c r="A97" s="176" t="s">
        <v>433</v>
      </c>
      <c r="B97" s="183">
        <v>9</v>
      </c>
      <c r="C97" s="183">
        <v>4</v>
      </c>
    </row>
    <row r="98" spans="1:4" ht="17.25" customHeight="1" x14ac:dyDescent="0.2">
      <c r="A98" s="176" t="s">
        <v>334</v>
      </c>
      <c r="B98" s="183">
        <v>8</v>
      </c>
      <c r="C98" s="183">
        <v>5</v>
      </c>
      <c r="D98" s="222"/>
    </row>
    <row r="99" spans="1:4" ht="32.25" customHeight="1" x14ac:dyDescent="0.2">
      <c r="A99" s="176" t="s">
        <v>314</v>
      </c>
      <c r="B99" s="183">
        <v>6</v>
      </c>
      <c r="C99" s="183">
        <v>2</v>
      </c>
    </row>
    <row r="100" spans="1:4" ht="18.75" customHeight="1" x14ac:dyDescent="0.2">
      <c r="A100" s="176" t="s">
        <v>474</v>
      </c>
      <c r="B100" s="183">
        <v>5</v>
      </c>
      <c r="C100" s="183">
        <v>2</v>
      </c>
      <c r="D100" s="222"/>
    </row>
    <row r="101" spans="1:4" ht="38.450000000000003" customHeight="1" x14ac:dyDescent="0.2">
      <c r="A101" s="435" t="s">
        <v>61</v>
      </c>
      <c r="B101" s="435"/>
      <c r="C101" s="435"/>
    </row>
    <row r="102" spans="1:4" ht="17.25" customHeight="1" x14ac:dyDescent="0.2">
      <c r="A102" s="176" t="s">
        <v>127</v>
      </c>
      <c r="B102" s="183">
        <v>167</v>
      </c>
      <c r="C102" s="183">
        <v>70</v>
      </c>
      <c r="D102" s="222"/>
    </row>
    <row r="103" spans="1:4" ht="17.25" customHeight="1" x14ac:dyDescent="0.2">
      <c r="A103" s="176" t="s">
        <v>233</v>
      </c>
      <c r="B103" s="183">
        <v>102</v>
      </c>
      <c r="C103" s="183">
        <v>32</v>
      </c>
    </row>
    <row r="104" spans="1:4" ht="17.25" customHeight="1" x14ac:dyDescent="0.2">
      <c r="A104" s="175" t="s">
        <v>159</v>
      </c>
      <c r="B104" s="183">
        <v>82</v>
      </c>
      <c r="C104" s="183">
        <v>18</v>
      </c>
      <c r="D104" s="222"/>
    </row>
    <row r="105" spans="1:4" ht="27.75" customHeight="1" x14ac:dyDescent="0.2">
      <c r="A105" s="176" t="s">
        <v>323</v>
      </c>
      <c r="B105" s="183">
        <v>42</v>
      </c>
      <c r="C105" s="183">
        <v>12</v>
      </c>
    </row>
    <row r="106" spans="1:4" ht="15.75" x14ac:dyDescent="0.2">
      <c r="A106" s="176" t="s">
        <v>322</v>
      </c>
      <c r="B106" s="183">
        <v>41</v>
      </c>
      <c r="C106" s="183">
        <v>17</v>
      </c>
      <c r="D106" s="222"/>
    </row>
    <row r="107" spans="1:4" ht="15.75" x14ac:dyDescent="0.2">
      <c r="A107" s="176" t="s">
        <v>208</v>
      </c>
      <c r="B107" s="183">
        <v>28</v>
      </c>
      <c r="C107" s="183">
        <v>5</v>
      </c>
    </row>
    <row r="108" spans="1:4" ht="15.75" x14ac:dyDescent="0.2">
      <c r="A108" s="176" t="s">
        <v>419</v>
      </c>
      <c r="B108" s="183">
        <v>28</v>
      </c>
      <c r="C108" s="183">
        <v>12</v>
      </c>
      <c r="D108" s="222"/>
    </row>
    <row r="109" spans="1:4" ht="31.5" customHeight="1" x14ac:dyDescent="0.2">
      <c r="A109" s="176" t="s">
        <v>309</v>
      </c>
      <c r="B109" s="183">
        <v>27</v>
      </c>
      <c r="C109" s="183">
        <v>6</v>
      </c>
    </row>
    <row r="110" spans="1:4" ht="17.25" customHeight="1" x14ac:dyDescent="0.2">
      <c r="A110" s="176" t="s">
        <v>418</v>
      </c>
      <c r="B110" s="183">
        <v>27</v>
      </c>
      <c r="C110" s="183">
        <v>7</v>
      </c>
      <c r="D110" s="222"/>
    </row>
    <row r="111" spans="1:4" ht="17.25" customHeight="1" x14ac:dyDescent="0.2">
      <c r="A111" s="176" t="s">
        <v>416</v>
      </c>
      <c r="B111" s="183">
        <v>21</v>
      </c>
      <c r="C111" s="183">
        <v>5</v>
      </c>
    </row>
    <row r="112" spans="1:4" ht="17.25" customHeight="1" x14ac:dyDescent="0.2">
      <c r="A112" s="176" t="s">
        <v>207</v>
      </c>
      <c r="B112" s="183">
        <v>18</v>
      </c>
      <c r="C112" s="183">
        <v>2</v>
      </c>
      <c r="D112" s="222"/>
    </row>
    <row r="113" spans="1:4" ht="17.25" customHeight="1" x14ac:dyDescent="0.2">
      <c r="A113" s="176" t="s">
        <v>494</v>
      </c>
      <c r="B113" s="183">
        <v>16</v>
      </c>
      <c r="C113" s="183">
        <v>14</v>
      </c>
    </row>
    <row r="114" spans="1:4" ht="17.25" customHeight="1" x14ac:dyDescent="0.2">
      <c r="A114" s="176" t="s">
        <v>417</v>
      </c>
      <c r="B114" s="183">
        <v>16</v>
      </c>
      <c r="C114" s="183">
        <v>4</v>
      </c>
      <c r="D114" s="222"/>
    </row>
    <row r="115" spans="1:4" ht="17.25" customHeight="1" x14ac:dyDescent="0.2">
      <c r="A115" s="176" t="s">
        <v>434</v>
      </c>
      <c r="B115" s="183">
        <v>15</v>
      </c>
      <c r="C115" s="183">
        <v>5</v>
      </c>
    </row>
    <row r="116" spans="1:4" ht="17.25" customHeight="1" x14ac:dyDescent="0.2">
      <c r="A116" s="176" t="s">
        <v>467</v>
      </c>
      <c r="B116" s="183">
        <v>14</v>
      </c>
      <c r="C116" s="183">
        <v>3</v>
      </c>
      <c r="D116" s="222"/>
    </row>
    <row r="117" spans="1:4" ht="63.75" customHeight="1" x14ac:dyDescent="0.2">
      <c r="A117" s="435" t="s">
        <v>62</v>
      </c>
      <c r="B117" s="435"/>
      <c r="C117" s="435"/>
    </row>
    <row r="118" spans="1:4" ht="21" customHeight="1" x14ac:dyDescent="0.2">
      <c r="A118" s="176" t="s">
        <v>119</v>
      </c>
      <c r="B118" s="183">
        <v>208</v>
      </c>
      <c r="C118" s="183">
        <v>190</v>
      </c>
      <c r="D118" s="222"/>
    </row>
    <row r="119" spans="1:4" ht="21" customHeight="1" x14ac:dyDescent="0.2">
      <c r="A119" s="176" t="s">
        <v>152</v>
      </c>
      <c r="B119" s="183">
        <v>97</v>
      </c>
      <c r="C119" s="183">
        <v>33</v>
      </c>
    </row>
    <row r="120" spans="1:4" ht="21" customHeight="1" x14ac:dyDescent="0.2">
      <c r="A120" s="176" t="s">
        <v>122</v>
      </c>
      <c r="B120" s="183">
        <v>59</v>
      </c>
      <c r="C120" s="183">
        <v>49</v>
      </c>
      <c r="D120" s="222"/>
    </row>
    <row r="121" spans="1:4" ht="21" customHeight="1" x14ac:dyDescent="0.2">
      <c r="A121" s="176" t="s">
        <v>492</v>
      </c>
      <c r="B121" s="183">
        <v>49</v>
      </c>
      <c r="C121" s="183">
        <v>37</v>
      </c>
    </row>
    <row r="122" spans="1:4" ht="20.25" customHeight="1" x14ac:dyDescent="0.2">
      <c r="A122" s="176" t="s">
        <v>326</v>
      </c>
      <c r="B122" s="183">
        <v>29</v>
      </c>
      <c r="C122" s="183">
        <v>6</v>
      </c>
      <c r="D122" s="222"/>
    </row>
    <row r="123" spans="1:4" ht="15.75" x14ac:dyDescent="0.2">
      <c r="A123" s="176" t="s">
        <v>235</v>
      </c>
      <c r="B123" s="183">
        <v>27</v>
      </c>
      <c r="C123" s="183">
        <v>5</v>
      </c>
    </row>
    <row r="124" spans="1:4" ht="21.75" customHeight="1" x14ac:dyDescent="0.2">
      <c r="A124" s="176" t="s">
        <v>420</v>
      </c>
      <c r="B124" s="183">
        <v>23</v>
      </c>
      <c r="C124" s="183">
        <v>7</v>
      </c>
      <c r="D124" s="222"/>
    </row>
    <row r="125" spans="1:4" ht="21" customHeight="1" x14ac:dyDescent="0.2">
      <c r="A125" s="176" t="s">
        <v>328</v>
      </c>
      <c r="B125" s="183">
        <v>22</v>
      </c>
      <c r="C125" s="183">
        <v>3</v>
      </c>
    </row>
    <row r="126" spans="1:4" ht="31.5" x14ac:dyDescent="0.2">
      <c r="A126" s="176" t="s">
        <v>329</v>
      </c>
      <c r="B126" s="183">
        <v>19</v>
      </c>
      <c r="C126" s="183">
        <v>3</v>
      </c>
      <c r="D126" s="222"/>
    </row>
    <row r="127" spans="1:4" ht="21" customHeight="1" x14ac:dyDescent="0.2">
      <c r="A127" s="176" t="s">
        <v>493</v>
      </c>
      <c r="B127" s="183">
        <v>17</v>
      </c>
      <c r="C127" s="183">
        <v>15</v>
      </c>
    </row>
    <row r="128" spans="1:4" ht="20.25" customHeight="1" x14ac:dyDescent="0.2">
      <c r="A128" s="176" t="s">
        <v>484</v>
      </c>
      <c r="B128" s="183">
        <v>15</v>
      </c>
      <c r="C128" s="183">
        <v>9</v>
      </c>
      <c r="D128" s="222"/>
    </row>
    <row r="129" spans="1:4" ht="22.5" customHeight="1" x14ac:dyDescent="0.2">
      <c r="A129" s="176" t="s">
        <v>311</v>
      </c>
      <c r="B129" s="183">
        <v>13</v>
      </c>
      <c r="C129" s="183">
        <v>4</v>
      </c>
    </row>
    <row r="130" spans="1:4" ht="18" customHeight="1" x14ac:dyDescent="0.2">
      <c r="A130" s="176" t="s">
        <v>475</v>
      </c>
      <c r="B130" s="183">
        <v>12</v>
      </c>
      <c r="C130" s="183">
        <v>2</v>
      </c>
      <c r="D130" s="222"/>
    </row>
    <row r="131" spans="1:4" ht="20.25" customHeight="1" x14ac:dyDescent="0.2">
      <c r="A131" s="176" t="s">
        <v>503</v>
      </c>
      <c r="B131" s="183">
        <v>12</v>
      </c>
      <c r="C131" s="183">
        <v>7</v>
      </c>
    </row>
    <row r="132" spans="1:4" ht="15.75" x14ac:dyDescent="0.2">
      <c r="A132" s="176" t="s">
        <v>513</v>
      </c>
      <c r="B132" s="183">
        <v>11</v>
      </c>
      <c r="C132" s="183">
        <v>3</v>
      </c>
      <c r="D132" s="222"/>
    </row>
    <row r="133" spans="1:4" ht="38.450000000000003" customHeight="1" x14ac:dyDescent="0.2">
      <c r="A133" s="435" t="s">
        <v>214</v>
      </c>
      <c r="B133" s="435"/>
      <c r="C133" s="435"/>
    </row>
    <row r="134" spans="1:4" ht="21" customHeight="1" x14ac:dyDescent="0.2">
      <c r="A134" s="176" t="s">
        <v>121</v>
      </c>
      <c r="B134" s="183">
        <v>688</v>
      </c>
      <c r="C134" s="183">
        <v>307</v>
      </c>
      <c r="D134" s="222"/>
    </row>
    <row r="135" spans="1:4" ht="21" customHeight="1" x14ac:dyDescent="0.2">
      <c r="A135" s="176" t="s">
        <v>117</v>
      </c>
      <c r="B135" s="183">
        <v>608</v>
      </c>
      <c r="C135" s="183">
        <v>155</v>
      </c>
    </row>
    <row r="136" spans="1:4" ht="21" customHeight="1" x14ac:dyDescent="0.2">
      <c r="A136" s="176" t="s">
        <v>137</v>
      </c>
      <c r="B136" s="183">
        <v>159</v>
      </c>
      <c r="C136" s="183">
        <v>39</v>
      </c>
      <c r="D136" s="222"/>
    </row>
    <row r="137" spans="1:4" ht="21" customHeight="1" x14ac:dyDescent="0.2">
      <c r="A137" s="176" t="s">
        <v>236</v>
      </c>
      <c r="B137" s="183">
        <v>130</v>
      </c>
      <c r="C137" s="183">
        <v>27</v>
      </c>
    </row>
    <row r="138" spans="1:4" ht="21" customHeight="1" x14ac:dyDescent="0.2">
      <c r="A138" s="175" t="s">
        <v>149</v>
      </c>
      <c r="B138" s="183">
        <v>114</v>
      </c>
      <c r="C138" s="183">
        <v>30</v>
      </c>
      <c r="D138" s="222"/>
    </row>
    <row r="139" spans="1:4" ht="21" customHeight="1" x14ac:dyDescent="0.2">
      <c r="A139" s="176" t="s">
        <v>143</v>
      </c>
      <c r="B139" s="183">
        <v>110</v>
      </c>
      <c r="C139" s="183">
        <v>34</v>
      </c>
    </row>
    <row r="140" spans="1:4" ht="21" customHeight="1" x14ac:dyDescent="0.2">
      <c r="A140" s="176" t="s">
        <v>132</v>
      </c>
      <c r="B140" s="183">
        <v>97</v>
      </c>
      <c r="C140" s="183">
        <v>49</v>
      </c>
      <c r="D140" s="222"/>
    </row>
    <row r="141" spans="1:4" ht="21" customHeight="1" x14ac:dyDescent="0.2">
      <c r="A141" s="176" t="s">
        <v>160</v>
      </c>
      <c r="B141" s="183">
        <v>97</v>
      </c>
      <c r="C141" s="183">
        <v>38</v>
      </c>
    </row>
    <row r="142" spans="1:4" ht="21" customHeight="1" x14ac:dyDescent="0.2">
      <c r="A142" s="176" t="s">
        <v>150</v>
      </c>
      <c r="B142" s="183">
        <v>94</v>
      </c>
      <c r="C142" s="183">
        <v>76</v>
      </c>
      <c r="D142" s="222"/>
    </row>
    <row r="143" spans="1:4" ht="21" customHeight="1" x14ac:dyDescent="0.2">
      <c r="A143" s="176" t="s">
        <v>156</v>
      </c>
      <c r="B143" s="183">
        <v>61</v>
      </c>
      <c r="C143" s="183">
        <v>23</v>
      </c>
    </row>
    <row r="144" spans="1:4" ht="15.75" x14ac:dyDescent="0.2">
      <c r="A144" s="176" t="s">
        <v>157</v>
      </c>
      <c r="B144" s="183">
        <v>56</v>
      </c>
      <c r="C144" s="183">
        <v>29</v>
      </c>
      <c r="D144" s="222"/>
    </row>
    <row r="145" spans="1:4" ht="21" customHeight="1" x14ac:dyDescent="0.2">
      <c r="A145" s="176" t="s">
        <v>136</v>
      </c>
      <c r="B145" s="183">
        <v>54</v>
      </c>
      <c r="C145" s="183">
        <v>19</v>
      </c>
    </row>
    <row r="146" spans="1:4" ht="15" customHeight="1" x14ac:dyDescent="0.2">
      <c r="A146" s="176" t="s">
        <v>215</v>
      </c>
      <c r="B146" s="183">
        <v>41</v>
      </c>
      <c r="C146" s="183">
        <v>7</v>
      </c>
      <c r="D146" s="222"/>
    </row>
    <row r="147" spans="1:4" ht="21.75" customHeight="1" x14ac:dyDescent="0.2">
      <c r="A147" s="176" t="s">
        <v>240</v>
      </c>
      <c r="B147" s="183">
        <v>38</v>
      </c>
      <c r="C147" s="183">
        <v>22</v>
      </c>
    </row>
    <row r="148" spans="1:4" ht="47.25" x14ac:dyDescent="0.2">
      <c r="A148" s="176" t="s">
        <v>145</v>
      </c>
      <c r="B148" s="183">
        <v>29</v>
      </c>
      <c r="C148" s="183">
        <v>9</v>
      </c>
      <c r="D148" s="222"/>
    </row>
    <row r="149" spans="1:4" ht="15.75" x14ac:dyDescent="0.25">
      <c r="A149" s="155"/>
      <c r="B149" s="179"/>
      <c r="C149" s="179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2" sqref="B52"/>
    </sheetView>
  </sheetViews>
  <sheetFormatPr defaultColWidth="9.140625" defaultRowHeight="15.75" x14ac:dyDescent="0.25"/>
  <cols>
    <col min="1" max="1" width="3.140625" style="154" customWidth="1"/>
    <col min="2" max="2" width="42" style="167" customWidth="1"/>
    <col min="3" max="3" width="26" style="155" customWidth="1"/>
    <col min="4" max="4" width="26.42578125" style="155" customWidth="1"/>
    <col min="5" max="16384" width="9.140625" style="155"/>
  </cols>
  <sheetData>
    <row r="1" spans="1:6" ht="36" customHeight="1" x14ac:dyDescent="0.25">
      <c r="B1" s="397" t="s">
        <v>421</v>
      </c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19.5" customHeight="1" x14ac:dyDescent="0.3">
      <c r="B3" s="279" t="s">
        <v>243</v>
      </c>
    </row>
    <row r="4" spans="1:6" s="156" customFormat="1" ht="35.450000000000003" customHeight="1" x14ac:dyDescent="0.25">
      <c r="A4" s="297"/>
      <c r="B4" s="298" t="s">
        <v>110</v>
      </c>
      <c r="C4" s="349" t="s">
        <v>530</v>
      </c>
      <c r="D4" s="300" t="s">
        <v>535</v>
      </c>
    </row>
    <row r="5" spans="1:6" x14ac:dyDescent="0.25">
      <c r="A5" s="157">
        <v>1</v>
      </c>
      <c r="B5" s="158" t="s">
        <v>116</v>
      </c>
      <c r="C5" s="183">
        <v>1125</v>
      </c>
      <c r="D5" s="183">
        <v>210</v>
      </c>
      <c r="F5" s="179"/>
    </row>
    <row r="6" spans="1:6" x14ac:dyDescent="0.25">
      <c r="A6" s="157">
        <v>2</v>
      </c>
      <c r="B6" s="158" t="s">
        <v>126</v>
      </c>
      <c r="C6" s="183">
        <v>744</v>
      </c>
      <c r="D6" s="183">
        <v>176</v>
      </c>
      <c r="F6" s="179"/>
    </row>
    <row r="7" spans="1:6" x14ac:dyDescent="0.25">
      <c r="A7" s="157">
        <v>3</v>
      </c>
      <c r="B7" s="158" t="s">
        <v>122</v>
      </c>
      <c r="C7" s="183">
        <v>705</v>
      </c>
      <c r="D7" s="183">
        <v>586</v>
      </c>
      <c r="F7" s="179"/>
    </row>
    <row r="8" spans="1:6" s="161" customFormat="1" x14ac:dyDescent="0.25">
      <c r="A8" s="157">
        <v>4</v>
      </c>
      <c r="B8" s="158" t="s">
        <v>117</v>
      </c>
      <c r="C8" s="183">
        <v>661</v>
      </c>
      <c r="D8" s="183">
        <v>162</v>
      </c>
      <c r="F8" s="179"/>
    </row>
    <row r="9" spans="1:6" s="161" customFormat="1" ht="47.25" x14ac:dyDescent="0.25">
      <c r="A9" s="157">
        <v>5</v>
      </c>
      <c r="B9" s="158" t="s">
        <v>228</v>
      </c>
      <c r="C9" s="183">
        <v>568</v>
      </c>
      <c r="D9" s="183">
        <v>48</v>
      </c>
      <c r="F9" s="179"/>
    </row>
    <row r="10" spans="1:6" s="161" customFormat="1" x14ac:dyDescent="0.25">
      <c r="A10" s="157">
        <v>6</v>
      </c>
      <c r="B10" s="158" t="s">
        <v>128</v>
      </c>
      <c r="C10" s="183">
        <v>390</v>
      </c>
      <c r="D10" s="183">
        <v>44</v>
      </c>
      <c r="F10" s="179"/>
    </row>
    <row r="11" spans="1:6" s="161" customFormat="1" x14ac:dyDescent="0.25">
      <c r="A11" s="157">
        <v>7</v>
      </c>
      <c r="B11" s="158" t="s">
        <v>132</v>
      </c>
      <c r="C11" s="183">
        <v>276</v>
      </c>
      <c r="D11" s="183">
        <v>100</v>
      </c>
      <c r="F11" s="179"/>
    </row>
    <row r="12" spans="1:6" s="161" customFormat="1" x14ac:dyDescent="0.25">
      <c r="A12" s="157">
        <v>8</v>
      </c>
      <c r="B12" s="158" t="s">
        <v>119</v>
      </c>
      <c r="C12" s="183">
        <v>265</v>
      </c>
      <c r="D12" s="183">
        <v>212</v>
      </c>
      <c r="F12" s="179"/>
    </row>
    <row r="13" spans="1:6" s="161" customFormat="1" x14ac:dyDescent="0.25">
      <c r="A13" s="157">
        <v>9</v>
      </c>
      <c r="B13" s="158" t="s">
        <v>131</v>
      </c>
      <c r="C13" s="183">
        <v>244</v>
      </c>
      <c r="D13" s="183">
        <v>54</v>
      </c>
      <c r="F13" s="179"/>
    </row>
    <row r="14" spans="1:6" s="161" customFormat="1" ht="18.75" customHeight="1" x14ac:dyDescent="0.25">
      <c r="A14" s="157">
        <v>10</v>
      </c>
      <c r="B14" s="158" t="s">
        <v>150</v>
      </c>
      <c r="C14" s="183">
        <v>212</v>
      </c>
      <c r="D14" s="183">
        <v>156</v>
      </c>
      <c r="F14" s="179"/>
    </row>
    <row r="15" spans="1:6" s="161" customFormat="1" x14ac:dyDescent="0.25">
      <c r="A15" s="157">
        <v>11</v>
      </c>
      <c r="B15" s="162" t="s">
        <v>315</v>
      </c>
      <c r="C15" s="178">
        <v>206</v>
      </c>
      <c r="D15" s="178">
        <v>74</v>
      </c>
      <c r="F15" s="179"/>
    </row>
    <row r="16" spans="1:6" s="161" customFormat="1" x14ac:dyDescent="0.25">
      <c r="A16" s="157">
        <v>12</v>
      </c>
      <c r="B16" s="158" t="s">
        <v>129</v>
      </c>
      <c r="C16" s="183">
        <v>167</v>
      </c>
      <c r="D16" s="183">
        <v>35</v>
      </c>
      <c r="F16" s="179"/>
    </row>
    <row r="17" spans="1:6" s="161" customFormat="1" ht="18" customHeight="1" x14ac:dyDescent="0.25">
      <c r="A17" s="157">
        <v>13</v>
      </c>
      <c r="B17" s="158" t="s">
        <v>152</v>
      </c>
      <c r="C17" s="183">
        <v>126</v>
      </c>
      <c r="D17" s="183">
        <v>43</v>
      </c>
      <c r="F17" s="179"/>
    </row>
    <row r="18" spans="1:6" s="161" customFormat="1" x14ac:dyDescent="0.25">
      <c r="A18" s="157">
        <v>14</v>
      </c>
      <c r="B18" s="158" t="s">
        <v>142</v>
      </c>
      <c r="C18" s="183">
        <v>109</v>
      </c>
      <c r="D18" s="183">
        <v>17</v>
      </c>
      <c r="F18" s="179"/>
    </row>
    <row r="19" spans="1:6" s="161" customFormat="1" x14ac:dyDescent="0.25">
      <c r="A19" s="157">
        <v>15</v>
      </c>
      <c r="B19" s="158" t="s">
        <v>125</v>
      </c>
      <c r="C19" s="183">
        <v>108</v>
      </c>
      <c r="D19" s="183">
        <v>39</v>
      </c>
      <c r="F19" s="179"/>
    </row>
    <row r="20" spans="1:6" s="161" customFormat="1" x14ac:dyDescent="0.25">
      <c r="A20" s="157">
        <v>16</v>
      </c>
      <c r="B20" s="158" t="s">
        <v>202</v>
      </c>
      <c r="C20" s="183">
        <v>90</v>
      </c>
      <c r="D20" s="183">
        <v>26</v>
      </c>
      <c r="F20" s="179"/>
    </row>
    <row r="21" spans="1:6" s="161" customFormat="1" ht="29.25" customHeight="1" x14ac:dyDescent="0.25">
      <c r="A21" s="157">
        <v>17</v>
      </c>
      <c r="B21" s="158" t="s">
        <v>141</v>
      </c>
      <c r="C21" s="183">
        <v>89</v>
      </c>
      <c r="D21" s="183">
        <v>48</v>
      </c>
      <c r="F21" s="179"/>
    </row>
    <row r="22" spans="1:6" s="161" customFormat="1" x14ac:dyDescent="0.25">
      <c r="A22" s="157">
        <v>18</v>
      </c>
      <c r="B22" s="158" t="s">
        <v>207</v>
      </c>
      <c r="C22" s="183">
        <v>88</v>
      </c>
      <c r="D22" s="183">
        <v>16</v>
      </c>
      <c r="F22" s="179"/>
    </row>
    <row r="23" spans="1:6" s="161" customFormat="1" ht="17.25" customHeight="1" x14ac:dyDescent="0.25">
      <c r="A23" s="157">
        <v>19</v>
      </c>
      <c r="B23" s="158" t="s">
        <v>216</v>
      </c>
      <c r="C23" s="183">
        <v>82</v>
      </c>
      <c r="D23" s="183">
        <v>15</v>
      </c>
      <c r="F23" s="179"/>
    </row>
    <row r="24" spans="1:6" s="161" customFormat="1" x14ac:dyDescent="0.25">
      <c r="A24" s="157">
        <v>20</v>
      </c>
      <c r="B24" s="158" t="s">
        <v>138</v>
      </c>
      <c r="C24" s="183">
        <v>80</v>
      </c>
      <c r="D24" s="183">
        <v>17</v>
      </c>
      <c r="F24" s="179"/>
    </row>
    <row r="25" spans="1:6" s="161" customFormat="1" ht="17.25" customHeight="1" x14ac:dyDescent="0.25">
      <c r="A25" s="157">
        <v>21</v>
      </c>
      <c r="B25" s="158" t="s">
        <v>229</v>
      </c>
      <c r="C25" s="183">
        <v>76</v>
      </c>
      <c r="D25" s="183">
        <v>32</v>
      </c>
      <c r="F25" s="179"/>
    </row>
    <row r="26" spans="1:6" s="161" customFormat="1" ht="17.25" customHeight="1" x14ac:dyDescent="0.25">
      <c r="A26" s="157">
        <v>22</v>
      </c>
      <c r="B26" s="158" t="s">
        <v>133</v>
      </c>
      <c r="C26" s="183">
        <v>75</v>
      </c>
      <c r="D26" s="183">
        <v>18</v>
      </c>
      <c r="F26" s="179"/>
    </row>
    <row r="27" spans="1:6" s="161" customFormat="1" ht="32.25" customHeight="1" x14ac:dyDescent="0.25">
      <c r="A27" s="157">
        <v>23</v>
      </c>
      <c r="B27" s="158" t="s">
        <v>139</v>
      </c>
      <c r="C27" s="183">
        <v>73</v>
      </c>
      <c r="D27" s="183">
        <v>19</v>
      </c>
      <c r="F27" s="179"/>
    </row>
    <row r="28" spans="1:6" s="161" customFormat="1" ht="33.75" customHeight="1" x14ac:dyDescent="0.25">
      <c r="A28" s="157">
        <v>24</v>
      </c>
      <c r="B28" s="158" t="s">
        <v>135</v>
      </c>
      <c r="C28" s="183">
        <v>71</v>
      </c>
      <c r="D28" s="183">
        <v>15</v>
      </c>
      <c r="F28" s="179"/>
    </row>
    <row r="29" spans="1:6" s="161" customFormat="1" ht="18" customHeight="1" x14ac:dyDescent="0.25">
      <c r="A29" s="157">
        <v>25</v>
      </c>
      <c r="B29" s="158" t="s">
        <v>143</v>
      </c>
      <c r="C29" s="183">
        <v>69</v>
      </c>
      <c r="D29" s="183">
        <v>22</v>
      </c>
      <c r="F29" s="179"/>
    </row>
    <row r="30" spans="1:6" s="161" customFormat="1" x14ac:dyDescent="0.25">
      <c r="A30" s="157">
        <v>26</v>
      </c>
      <c r="B30" s="158" t="s">
        <v>157</v>
      </c>
      <c r="C30" s="183">
        <v>67</v>
      </c>
      <c r="D30" s="183">
        <v>27</v>
      </c>
      <c r="F30" s="179"/>
    </row>
    <row r="31" spans="1:6" s="161" customFormat="1" ht="17.25" customHeight="1" x14ac:dyDescent="0.25">
      <c r="A31" s="157">
        <v>27</v>
      </c>
      <c r="B31" s="158" t="s">
        <v>234</v>
      </c>
      <c r="C31" s="183">
        <v>65</v>
      </c>
      <c r="D31" s="183">
        <v>10</v>
      </c>
      <c r="F31" s="179"/>
    </row>
    <row r="32" spans="1:6" s="161" customFormat="1" ht="31.5" x14ac:dyDescent="0.25">
      <c r="A32" s="157">
        <v>28</v>
      </c>
      <c r="B32" s="158" t="s">
        <v>154</v>
      </c>
      <c r="C32" s="183">
        <v>64</v>
      </c>
      <c r="D32" s="183">
        <v>25</v>
      </c>
      <c r="F32" s="179"/>
    </row>
    <row r="33" spans="1:6" s="161" customFormat="1" x14ac:dyDescent="0.25">
      <c r="A33" s="157">
        <v>29</v>
      </c>
      <c r="B33" s="158" t="s">
        <v>220</v>
      </c>
      <c r="C33" s="183">
        <v>63</v>
      </c>
      <c r="D33" s="183">
        <v>25</v>
      </c>
      <c r="F33" s="179"/>
    </row>
    <row r="34" spans="1:6" s="161" customFormat="1" x14ac:dyDescent="0.25">
      <c r="A34" s="157">
        <v>30</v>
      </c>
      <c r="B34" s="158" t="s">
        <v>169</v>
      </c>
      <c r="C34" s="183">
        <v>62</v>
      </c>
      <c r="D34" s="183">
        <v>20</v>
      </c>
      <c r="F34" s="179"/>
    </row>
    <row r="35" spans="1:6" s="161" customFormat="1" ht="30" customHeight="1" x14ac:dyDescent="0.25">
      <c r="A35" s="157">
        <v>31</v>
      </c>
      <c r="B35" s="162" t="s">
        <v>171</v>
      </c>
      <c r="C35" s="183">
        <v>60</v>
      </c>
      <c r="D35" s="183">
        <v>26</v>
      </c>
      <c r="F35" s="179"/>
    </row>
    <row r="36" spans="1:6" s="161" customFormat="1" ht="18.75" customHeight="1" x14ac:dyDescent="0.25">
      <c r="A36" s="157">
        <v>32</v>
      </c>
      <c r="B36" s="158" t="s">
        <v>124</v>
      </c>
      <c r="C36" s="183">
        <v>56</v>
      </c>
      <c r="D36" s="183">
        <v>17</v>
      </c>
      <c r="F36" s="179"/>
    </row>
    <row r="37" spans="1:6" s="161" customFormat="1" ht="20.25" customHeight="1" x14ac:dyDescent="0.25">
      <c r="A37" s="157">
        <v>33</v>
      </c>
      <c r="B37" s="158" t="s">
        <v>325</v>
      </c>
      <c r="C37" s="183">
        <v>56</v>
      </c>
      <c r="D37" s="183">
        <v>17</v>
      </c>
      <c r="F37" s="179"/>
    </row>
    <row r="38" spans="1:6" s="161" customFormat="1" ht="35.25" customHeight="1" x14ac:dyDescent="0.25">
      <c r="A38" s="157">
        <v>34</v>
      </c>
      <c r="B38" s="158" t="s">
        <v>330</v>
      </c>
      <c r="C38" s="183">
        <v>55</v>
      </c>
      <c r="D38" s="183">
        <v>45</v>
      </c>
      <c r="F38" s="179"/>
    </row>
    <row r="39" spans="1:6" s="161" customFormat="1" x14ac:dyDescent="0.25">
      <c r="A39" s="157">
        <v>35</v>
      </c>
      <c r="B39" s="158" t="s">
        <v>308</v>
      </c>
      <c r="C39" s="183">
        <v>54</v>
      </c>
      <c r="D39" s="183">
        <v>15</v>
      </c>
      <c r="F39" s="179"/>
    </row>
    <row r="40" spans="1:6" s="161" customFormat="1" x14ac:dyDescent="0.25">
      <c r="A40" s="157">
        <v>36</v>
      </c>
      <c r="B40" s="158" t="s">
        <v>199</v>
      </c>
      <c r="C40" s="183">
        <v>53</v>
      </c>
      <c r="D40" s="183">
        <v>21</v>
      </c>
      <c r="F40" s="179"/>
    </row>
    <row r="41" spans="1:6" x14ac:dyDescent="0.25">
      <c r="A41" s="157">
        <v>37</v>
      </c>
      <c r="B41" s="163" t="s">
        <v>318</v>
      </c>
      <c r="C41" s="164">
        <v>52</v>
      </c>
      <c r="D41" s="164">
        <v>18</v>
      </c>
      <c r="F41" s="179"/>
    </row>
    <row r="42" spans="1:6" ht="21" customHeight="1" x14ac:dyDescent="0.25">
      <c r="A42" s="157">
        <v>38</v>
      </c>
      <c r="B42" s="165" t="s">
        <v>161</v>
      </c>
      <c r="C42" s="164">
        <v>49</v>
      </c>
      <c r="D42" s="164">
        <v>13</v>
      </c>
      <c r="F42" s="179"/>
    </row>
    <row r="43" spans="1:6" x14ac:dyDescent="0.25">
      <c r="A43" s="157">
        <v>39</v>
      </c>
      <c r="B43" s="158" t="s">
        <v>210</v>
      </c>
      <c r="C43" s="164">
        <v>49</v>
      </c>
      <c r="D43" s="164">
        <v>4</v>
      </c>
      <c r="F43" s="179"/>
    </row>
    <row r="44" spans="1:6" x14ac:dyDescent="0.25">
      <c r="A44" s="157">
        <v>40</v>
      </c>
      <c r="B44" s="158" t="s">
        <v>118</v>
      </c>
      <c r="C44" s="164">
        <v>48</v>
      </c>
      <c r="D44" s="164">
        <v>18</v>
      </c>
      <c r="F44" s="179"/>
    </row>
    <row r="45" spans="1:6" x14ac:dyDescent="0.25">
      <c r="A45" s="157">
        <v>41</v>
      </c>
      <c r="B45" s="158" t="s">
        <v>423</v>
      </c>
      <c r="C45" s="164">
        <v>48</v>
      </c>
      <c r="D45" s="164">
        <v>14</v>
      </c>
      <c r="F45" s="179"/>
    </row>
    <row r="46" spans="1:6" x14ac:dyDescent="0.25">
      <c r="A46" s="157">
        <v>42</v>
      </c>
      <c r="B46" s="158" t="s">
        <v>178</v>
      </c>
      <c r="C46" s="164">
        <v>48</v>
      </c>
      <c r="D46" s="164">
        <v>9</v>
      </c>
      <c r="F46" s="179"/>
    </row>
    <row r="47" spans="1:6" x14ac:dyDescent="0.25">
      <c r="A47" s="157">
        <v>43</v>
      </c>
      <c r="B47" s="166" t="s">
        <v>306</v>
      </c>
      <c r="C47" s="164">
        <v>48</v>
      </c>
      <c r="D47" s="164">
        <v>19</v>
      </c>
      <c r="F47" s="179"/>
    </row>
    <row r="48" spans="1:6" ht="31.5" x14ac:dyDescent="0.25">
      <c r="A48" s="157">
        <v>44</v>
      </c>
      <c r="B48" s="166" t="s">
        <v>155</v>
      </c>
      <c r="C48" s="164">
        <v>47</v>
      </c>
      <c r="D48" s="164">
        <v>17</v>
      </c>
      <c r="F48" s="179"/>
    </row>
    <row r="49" spans="1:6" x14ac:dyDescent="0.25">
      <c r="A49" s="157">
        <v>45</v>
      </c>
      <c r="B49" s="166" t="s">
        <v>239</v>
      </c>
      <c r="C49" s="164">
        <v>47</v>
      </c>
      <c r="D49" s="164">
        <v>9</v>
      </c>
      <c r="F49" s="179"/>
    </row>
    <row r="50" spans="1:6" x14ac:dyDescent="0.25">
      <c r="A50" s="157">
        <v>46</v>
      </c>
      <c r="B50" s="166" t="s">
        <v>137</v>
      </c>
      <c r="C50" s="164">
        <v>46</v>
      </c>
      <c r="D50" s="164">
        <v>14</v>
      </c>
      <c r="F50" s="179"/>
    </row>
    <row r="51" spans="1:6" x14ac:dyDescent="0.25">
      <c r="A51" s="157">
        <v>47</v>
      </c>
      <c r="B51" s="166" t="s">
        <v>317</v>
      </c>
      <c r="C51" s="164">
        <v>46</v>
      </c>
      <c r="D51" s="164">
        <v>34</v>
      </c>
      <c r="F51" s="179"/>
    </row>
    <row r="52" spans="1:6" x14ac:dyDescent="0.25">
      <c r="A52" s="157">
        <v>48</v>
      </c>
      <c r="B52" s="166" t="s">
        <v>237</v>
      </c>
      <c r="C52" s="164">
        <v>45</v>
      </c>
      <c r="D52" s="164">
        <v>9</v>
      </c>
      <c r="F52" s="179"/>
    </row>
    <row r="53" spans="1:6" x14ac:dyDescent="0.25">
      <c r="A53" s="157">
        <v>49</v>
      </c>
      <c r="B53" s="166" t="s">
        <v>209</v>
      </c>
      <c r="C53" s="164">
        <v>45</v>
      </c>
      <c r="D53" s="164">
        <v>13</v>
      </c>
      <c r="F53" s="179"/>
    </row>
    <row r="54" spans="1:6" x14ac:dyDescent="0.25">
      <c r="A54" s="157">
        <v>50</v>
      </c>
      <c r="B54" s="163" t="s">
        <v>213</v>
      </c>
      <c r="C54" s="339">
        <v>44</v>
      </c>
      <c r="D54" s="339">
        <v>9</v>
      </c>
      <c r="F54" s="179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39" zoomScale="90" zoomScaleNormal="90" zoomScaleSheetLayoutView="90" workbookViewId="0">
      <selection activeCell="A121" sqref="A121"/>
    </sheetView>
  </sheetViews>
  <sheetFormatPr defaultColWidth="8.85546875" defaultRowHeight="12.75" x14ac:dyDescent="0.2"/>
  <cols>
    <col min="1" max="1" width="43.28515625" style="171" customWidth="1"/>
    <col min="2" max="2" width="18.140625" style="181" customWidth="1"/>
    <col min="3" max="3" width="17.140625" style="181" customWidth="1"/>
    <col min="4" max="4" width="8.85546875" style="171"/>
    <col min="5" max="5" width="64" style="171" customWidth="1"/>
    <col min="6" max="16384" width="8.85546875" style="171"/>
  </cols>
  <sheetData>
    <row r="1" spans="1:9" s="169" customFormat="1" ht="44.25" customHeight="1" x14ac:dyDescent="0.3">
      <c r="A1" s="397" t="s">
        <v>424</v>
      </c>
      <c r="B1" s="397"/>
      <c r="C1" s="397"/>
    </row>
    <row r="2" spans="1:9" s="169" customFormat="1" ht="20.25" x14ac:dyDescent="0.3">
      <c r="A2" s="405" t="s">
        <v>163</v>
      </c>
      <c r="B2" s="405"/>
      <c r="C2" s="405"/>
    </row>
    <row r="3" spans="1:9" ht="19.5" customHeight="1" x14ac:dyDescent="0.3">
      <c r="A3" s="279" t="s">
        <v>243</v>
      </c>
    </row>
    <row r="4" spans="1:9" s="156" customFormat="1" ht="35.450000000000003" customHeight="1" x14ac:dyDescent="0.25">
      <c r="A4" s="298" t="s">
        <v>110</v>
      </c>
      <c r="B4" s="349" t="s">
        <v>537</v>
      </c>
      <c r="C4" s="350" t="s">
        <v>535</v>
      </c>
    </row>
    <row r="5" spans="1:9" ht="38.450000000000003" customHeight="1" x14ac:dyDescent="0.2">
      <c r="A5" s="435" t="s">
        <v>164</v>
      </c>
      <c r="B5" s="435"/>
      <c r="C5" s="435"/>
      <c r="I5" s="174"/>
    </row>
    <row r="6" spans="1:9" ht="18.75" customHeight="1" x14ac:dyDescent="0.2">
      <c r="A6" s="175" t="s">
        <v>142</v>
      </c>
      <c r="B6" s="219">
        <v>109</v>
      </c>
      <c r="C6" s="219">
        <v>17</v>
      </c>
      <c r="D6" s="222"/>
      <c r="I6" s="174"/>
    </row>
    <row r="7" spans="1:9" ht="18.75" customHeight="1" x14ac:dyDescent="0.2">
      <c r="A7" s="176" t="s">
        <v>229</v>
      </c>
      <c r="B7" s="183">
        <v>76</v>
      </c>
      <c r="C7" s="183">
        <v>32</v>
      </c>
    </row>
    <row r="8" spans="1:9" ht="18.75" customHeight="1" x14ac:dyDescent="0.2">
      <c r="A8" s="176" t="s">
        <v>220</v>
      </c>
      <c r="B8" s="183">
        <v>63</v>
      </c>
      <c r="C8" s="183">
        <v>25</v>
      </c>
      <c r="D8" s="222"/>
    </row>
    <row r="9" spans="1:9" ht="18" customHeight="1" x14ac:dyDescent="0.2">
      <c r="A9" s="176" t="s">
        <v>169</v>
      </c>
      <c r="B9" s="183">
        <v>62</v>
      </c>
      <c r="C9" s="183">
        <v>20</v>
      </c>
    </row>
    <row r="10" spans="1:9" ht="31.5" x14ac:dyDescent="0.2">
      <c r="A10" s="176" t="s">
        <v>171</v>
      </c>
      <c r="B10" s="183">
        <v>60</v>
      </c>
      <c r="C10" s="183">
        <v>26</v>
      </c>
      <c r="D10" s="222"/>
    </row>
    <row r="11" spans="1:9" ht="32.25" customHeight="1" x14ac:dyDescent="0.2">
      <c r="A11" s="176" t="s">
        <v>330</v>
      </c>
      <c r="B11" s="183">
        <v>55</v>
      </c>
      <c r="C11" s="183">
        <v>45</v>
      </c>
    </row>
    <row r="12" spans="1:9" ht="19.5" customHeight="1" x14ac:dyDescent="0.2">
      <c r="A12" s="176" t="s">
        <v>318</v>
      </c>
      <c r="B12" s="183">
        <v>52</v>
      </c>
      <c r="C12" s="183">
        <v>18</v>
      </c>
      <c r="D12" s="222"/>
    </row>
    <row r="13" spans="1:9" ht="19.5" customHeight="1" x14ac:dyDescent="0.2">
      <c r="A13" s="177" t="s">
        <v>423</v>
      </c>
      <c r="B13" s="183">
        <v>48</v>
      </c>
      <c r="C13" s="183">
        <v>14</v>
      </c>
    </row>
    <row r="14" spans="1:9" ht="19.5" customHeight="1" x14ac:dyDescent="0.2">
      <c r="A14" s="177" t="s">
        <v>317</v>
      </c>
      <c r="B14" s="183">
        <v>46</v>
      </c>
      <c r="C14" s="183">
        <v>34</v>
      </c>
      <c r="D14" s="222"/>
    </row>
    <row r="15" spans="1:9" ht="15.75" x14ac:dyDescent="0.2">
      <c r="A15" s="177" t="s">
        <v>172</v>
      </c>
      <c r="B15" s="183">
        <v>37</v>
      </c>
      <c r="C15" s="183">
        <v>12</v>
      </c>
    </row>
    <row r="16" spans="1:9" ht="18.75" customHeight="1" x14ac:dyDescent="0.2">
      <c r="A16" s="177" t="s">
        <v>168</v>
      </c>
      <c r="B16" s="183">
        <v>36</v>
      </c>
      <c r="C16" s="183">
        <v>16</v>
      </c>
      <c r="D16" s="222"/>
    </row>
    <row r="17" spans="1:4" ht="18.75" customHeight="1" x14ac:dyDescent="0.2">
      <c r="A17" s="175" t="s">
        <v>167</v>
      </c>
      <c r="B17" s="183">
        <v>32</v>
      </c>
      <c r="C17" s="183">
        <v>14</v>
      </c>
    </row>
    <row r="18" spans="1:4" ht="18.75" customHeight="1" x14ac:dyDescent="0.2">
      <c r="A18" s="176" t="s">
        <v>514</v>
      </c>
      <c r="B18" s="183">
        <v>29</v>
      </c>
      <c r="C18" s="183">
        <v>17</v>
      </c>
      <c r="D18" s="222"/>
    </row>
    <row r="19" spans="1:4" ht="20.25" customHeight="1" x14ac:dyDescent="0.2">
      <c r="A19" s="176" t="s">
        <v>489</v>
      </c>
      <c r="B19" s="183">
        <v>26</v>
      </c>
      <c r="C19" s="183">
        <v>18</v>
      </c>
    </row>
    <row r="20" spans="1:4" ht="18.75" customHeight="1" x14ac:dyDescent="0.2">
      <c r="A20" s="176" t="s">
        <v>301</v>
      </c>
      <c r="B20" s="183">
        <v>24</v>
      </c>
      <c r="C20" s="183">
        <v>5</v>
      </c>
      <c r="D20" s="222"/>
    </row>
    <row r="21" spans="1:4" ht="38.450000000000003" customHeight="1" x14ac:dyDescent="0.2">
      <c r="A21" s="435" t="s">
        <v>56</v>
      </c>
      <c r="B21" s="435"/>
      <c r="C21" s="435"/>
    </row>
    <row r="22" spans="1:4" ht="31.5" x14ac:dyDescent="0.2">
      <c r="A22" s="176" t="s">
        <v>141</v>
      </c>
      <c r="B22" s="183">
        <v>89</v>
      </c>
      <c r="C22" s="183">
        <v>48</v>
      </c>
      <c r="D22" s="222"/>
    </row>
    <row r="23" spans="1:4" ht="18.75" customHeight="1" x14ac:dyDescent="0.2">
      <c r="A23" s="176" t="s">
        <v>161</v>
      </c>
      <c r="B23" s="183">
        <v>49</v>
      </c>
      <c r="C23" s="183">
        <v>13</v>
      </c>
    </row>
    <row r="24" spans="1:4" ht="21" customHeight="1" x14ac:dyDescent="0.2">
      <c r="A24" s="176" t="s">
        <v>178</v>
      </c>
      <c r="B24" s="183">
        <v>48</v>
      </c>
      <c r="C24" s="183">
        <v>9</v>
      </c>
      <c r="D24" s="222"/>
    </row>
    <row r="25" spans="1:4" ht="18" customHeight="1" x14ac:dyDescent="0.2">
      <c r="A25" s="176" t="s">
        <v>134</v>
      </c>
      <c r="B25" s="183">
        <v>43</v>
      </c>
      <c r="C25" s="183">
        <v>23</v>
      </c>
    </row>
    <row r="26" spans="1:4" ht="18" customHeight="1" x14ac:dyDescent="0.2">
      <c r="A26" s="176" t="s">
        <v>221</v>
      </c>
      <c r="B26" s="183">
        <v>37</v>
      </c>
      <c r="C26" s="183">
        <v>16</v>
      </c>
      <c r="D26" s="222"/>
    </row>
    <row r="27" spans="1:4" ht="18" customHeight="1" x14ac:dyDescent="0.2">
      <c r="A27" s="176" t="s">
        <v>179</v>
      </c>
      <c r="B27" s="183">
        <v>30</v>
      </c>
      <c r="C27" s="183">
        <v>10</v>
      </c>
    </row>
    <row r="28" spans="1:4" ht="18" customHeight="1" x14ac:dyDescent="0.2">
      <c r="A28" s="176" t="s">
        <v>176</v>
      </c>
      <c r="B28" s="183">
        <v>26</v>
      </c>
      <c r="C28" s="183">
        <v>8</v>
      </c>
      <c r="D28" s="222"/>
    </row>
    <row r="29" spans="1:4" ht="18" customHeight="1" x14ac:dyDescent="0.2">
      <c r="A29" s="176" t="s">
        <v>175</v>
      </c>
      <c r="B29" s="183">
        <v>19</v>
      </c>
      <c r="C29" s="183">
        <v>6</v>
      </c>
    </row>
    <row r="30" spans="1:4" ht="18" customHeight="1" x14ac:dyDescent="0.2">
      <c r="A30" s="176" t="s">
        <v>158</v>
      </c>
      <c r="B30" s="183">
        <v>17</v>
      </c>
      <c r="C30" s="183">
        <v>2</v>
      </c>
      <c r="D30" s="222"/>
    </row>
    <row r="31" spans="1:4" ht="18" customHeight="1" x14ac:dyDescent="0.2">
      <c r="A31" s="176" t="s">
        <v>336</v>
      </c>
      <c r="B31" s="183">
        <v>17</v>
      </c>
      <c r="C31" s="183">
        <v>8</v>
      </c>
    </row>
    <row r="32" spans="1:4" ht="18" customHeight="1" x14ac:dyDescent="0.2">
      <c r="A32" s="176" t="s">
        <v>435</v>
      </c>
      <c r="B32" s="183">
        <v>15</v>
      </c>
      <c r="C32" s="183">
        <v>2</v>
      </c>
      <c r="D32" s="222"/>
    </row>
    <row r="33" spans="1:4" ht="35.25" customHeight="1" x14ac:dyDescent="0.2">
      <c r="A33" s="176" t="s">
        <v>230</v>
      </c>
      <c r="B33" s="183">
        <v>13</v>
      </c>
      <c r="C33" s="183">
        <v>4</v>
      </c>
    </row>
    <row r="34" spans="1:4" ht="19.5" customHeight="1" x14ac:dyDescent="0.2">
      <c r="A34" s="176" t="s">
        <v>425</v>
      </c>
      <c r="B34" s="183">
        <v>13</v>
      </c>
      <c r="C34" s="183">
        <v>1</v>
      </c>
      <c r="D34" s="222"/>
    </row>
    <row r="35" spans="1:4" ht="20.25" customHeight="1" x14ac:dyDescent="0.2">
      <c r="A35" s="176" t="s">
        <v>485</v>
      </c>
      <c r="B35" s="183">
        <v>12</v>
      </c>
      <c r="C35" s="183">
        <v>1</v>
      </c>
    </row>
    <row r="36" spans="1:4" ht="15.75" x14ac:dyDescent="0.2">
      <c r="A36" s="176" t="s">
        <v>526</v>
      </c>
      <c r="B36" s="183">
        <v>11</v>
      </c>
      <c r="C36" s="183">
        <v>5</v>
      </c>
      <c r="D36" s="222"/>
    </row>
    <row r="37" spans="1:4" ht="38.450000000000003" customHeight="1" x14ac:dyDescent="0.2">
      <c r="A37" s="435" t="s">
        <v>57</v>
      </c>
      <c r="B37" s="435"/>
      <c r="C37" s="435"/>
    </row>
    <row r="38" spans="1:4" ht="21.75" customHeight="1" x14ac:dyDescent="0.2">
      <c r="A38" s="177" t="s">
        <v>133</v>
      </c>
      <c r="B38" s="183">
        <v>75</v>
      </c>
      <c r="C38" s="183">
        <v>18</v>
      </c>
      <c r="D38" s="222"/>
    </row>
    <row r="39" spans="1:4" ht="21.75" customHeight="1" x14ac:dyDescent="0.2">
      <c r="A39" s="177" t="s">
        <v>180</v>
      </c>
      <c r="B39" s="183">
        <v>41</v>
      </c>
      <c r="C39" s="183">
        <v>13</v>
      </c>
    </row>
    <row r="40" spans="1:4" ht="21.75" customHeight="1" x14ac:dyDescent="0.2">
      <c r="A40" s="177" t="s">
        <v>182</v>
      </c>
      <c r="B40" s="183">
        <v>39</v>
      </c>
      <c r="C40" s="183">
        <v>17</v>
      </c>
      <c r="D40" s="222"/>
    </row>
    <row r="41" spans="1:4" ht="21.75" customHeight="1" x14ac:dyDescent="0.2">
      <c r="A41" s="177" t="s">
        <v>316</v>
      </c>
      <c r="B41" s="183">
        <v>38</v>
      </c>
      <c r="C41" s="183">
        <v>13</v>
      </c>
    </row>
    <row r="42" spans="1:4" ht="21.75" customHeight="1" x14ac:dyDescent="0.2">
      <c r="A42" s="177" t="s">
        <v>123</v>
      </c>
      <c r="B42" s="183">
        <v>35</v>
      </c>
      <c r="C42" s="183">
        <v>18</v>
      </c>
      <c r="D42" s="222"/>
    </row>
    <row r="43" spans="1:4" ht="21.75" customHeight="1" x14ac:dyDescent="0.2">
      <c r="A43" s="177" t="s">
        <v>332</v>
      </c>
      <c r="B43" s="183">
        <v>34</v>
      </c>
      <c r="C43" s="183">
        <v>14</v>
      </c>
    </row>
    <row r="44" spans="1:4" ht="21.75" customHeight="1" x14ac:dyDescent="0.2">
      <c r="A44" s="177" t="s">
        <v>185</v>
      </c>
      <c r="B44" s="183">
        <v>26</v>
      </c>
      <c r="C44" s="183">
        <v>2</v>
      </c>
      <c r="D44" s="222"/>
    </row>
    <row r="45" spans="1:4" ht="31.5" customHeight="1" x14ac:dyDescent="0.2">
      <c r="A45" s="177" t="s">
        <v>560</v>
      </c>
      <c r="B45" s="183">
        <v>19</v>
      </c>
      <c r="C45" s="183">
        <v>6</v>
      </c>
    </row>
    <row r="46" spans="1:4" ht="20.25" customHeight="1" x14ac:dyDescent="0.2">
      <c r="A46" s="177" t="s">
        <v>181</v>
      </c>
      <c r="B46" s="183">
        <v>16</v>
      </c>
      <c r="C46" s="183">
        <v>3</v>
      </c>
      <c r="D46" s="222"/>
    </row>
    <row r="47" spans="1:4" ht="18.75" customHeight="1" x14ac:dyDescent="0.2">
      <c r="A47" s="177" t="s">
        <v>300</v>
      </c>
      <c r="B47" s="183">
        <v>15</v>
      </c>
      <c r="C47" s="183">
        <v>4</v>
      </c>
    </row>
    <row r="48" spans="1:4" ht="22.5" customHeight="1" x14ac:dyDescent="0.2">
      <c r="A48" s="177" t="s">
        <v>302</v>
      </c>
      <c r="B48" s="183">
        <v>15</v>
      </c>
      <c r="C48" s="183">
        <v>5</v>
      </c>
      <c r="D48" s="222"/>
    </row>
    <row r="49" spans="1:4" ht="21.75" customHeight="1" x14ac:dyDescent="0.2">
      <c r="A49" s="177" t="s">
        <v>184</v>
      </c>
      <c r="B49" s="183">
        <v>14</v>
      </c>
      <c r="C49" s="183">
        <v>7</v>
      </c>
    </row>
    <row r="50" spans="1:4" ht="21.75" customHeight="1" x14ac:dyDescent="0.2">
      <c r="A50" s="177" t="s">
        <v>432</v>
      </c>
      <c r="B50" s="183">
        <v>13</v>
      </c>
      <c r="C50" s="183">
        <v>7</v>
      </c>
      <c r="D50" s="222"/>
    </row>
    <row r="51" spans="1:4" ht="21.75" customHeight="1" x14ac:dyDescent="0.2">
      <c r="A51" s="177" t="s">
        <v>506</v>
      </c>
      <c r="B51" s="183">
        <v>12</v>
      </c>
      <c r="C51" s="183">
        <v>5</v>
      </c>
    </row>
    <row r="52" spans="1:4" ht="21.75" customHeight="1" x14ac:dyDescent="0.2">
      <c r="A52" s="177" t="s">
        <v>515</v>
      </c>
      <c r="B52" s="183">
        <v>11</v>
      </c>
      <c r="C52" s="183">
        <v>4</v>
      </c>
      <c r="D52" s="222"/>
    </row>
    <row r="53" spans="1:4" ht="38.450000000000003" customHeight="1" x14ac:dyDescent="0.2">
      <c r="A53" s="435" t="s">
        <v>58</v>
      </c>
      <c r="B53" s="435"/>
      <c r="C53" s="435"/>
    </row>
    <row r="54" spans="1:4" ht="21.75" customHeight="1" x14ac:dyDescent="0.2">
      <c r="A54" s="176" t="s">
        <v>148</v>
      </c>
      <c r="B54" s="219">
        <v>16</v>
      </c>
      <c r="C54" s="219">
        <v>7</v>
      </c>
      <c r="D54" s="222"/>
    </row>
    <row r="55" spans="1:4" ht="21.75" customHeight="1" x14ac:dyDescent="0.2">
      <c r="A55" s="176" t="s">
        <v>187</v>
      </c>
      <c r="B55" s="183">
        <v>16</v>
      </c>
      <c r="C55" s="183">
        <v>4</v>
      </c>
    </row>
    <row r="56" spans="1:4" ht="21.75" customHeight="1" x14ac:dyDescent="0.2">
      <c r="A56" s="176" t="s">
        <v>162</v>
      </c>
      <c r="B56" s="183">
        <v>14</v>
      </c>
      <c r="C56" s="183">
        <v>5</v>
      </c>
      <c r="D56" s="222"/>
    </row>
    <row r="57" spans="1:4" ht="21.75" customHeight="1" x14ac:dyDescent="0.2">
      <c r="A57" s="176" t="s">
        <v>223</v>
      </c>
      <c r="B57" s="178">
        <v>14</v>
      </c>
      <c r="C57" s="178">
        <v>4</v>
      </c>
    </row>
    <row r="58" spans="1:4" ht="21.75" customHeight="1" x14ac:dyDescent="0.2">
      <c r="A58" s="176" t="s">
        <v>140</v>
      </c>
      <c r="B58" s="183">
        <v>12</v>
      </c>
      <c r="C58" s="183">
        <v>5</v>
      </c>
      <c r="D58" s="222"/>
    </row>
    <row r="59" spans="1:4" ht="32.25" customHeight="1" x14ac:dyDescent="0.2">
      <c r="A59" s="176" t="s">
        <v>313</v>
      </c>
      <c r="B59" s="183">
        <v>10</v>
      </c>
      <c r="C59" s="183">
        <v>2</v>
      </c>
    </row>
    <row r="60" spans="1:4" ht="22.5" customHeight="1" x14ac:dyDescent="0.2">
      <c r="A60" s="176" t="s">
        <v>188</v>
      </c>
      <c r="B60" s="183">
        <v>9</v>
      </c>
      <c r="C60" s="183">
        <v>2</v>
      </c>
      <c r="D60" s="222"/>
    </row>
    <row r="61" spans="1:4" ht="20.25" customHeight="1" x14ac:dyDescent="0.2">
      <c r="A61" s="176" t="s">
        <v>189</v>
      </c>
      <c r="B61" s="183">
        <v>8</v>
      </c>
      <c r="C61" s="183">
        <v>5</v>
      </c>
    </row>
    <row r="62" spans="1:4" ht="18.75" customHeight="1" x14ac:dyDescent="0.2">
      <c r="A62" s="176" t="s">
        <v>426</v>
      </c>
      <c r="B62" s="183">
        <v>8</v>
      </c>
      <c r="C62" s="183">
        <v>3</v>
      </c>
      <c r="D62" s="222"/>
    </row>
    <row r="63" spans="1:4" ht="32.25" customHeight="1" x14ac:dyDescent="0.2">
      <c r="A63" s="176" t="s">
        <v>191</v>
      </c>
      <c r="B63" s="183">
        <v>6</v>
      </c>
      <c r="C63" s="183">
        <v>3</v>
      </c>
    </row>
    <row r="64" spans="1:4" ht="21.75" customHeight="1" x14ac:dyDescent="0.2">
      <c r="A64" s="176" t="s">
        <v>333</v>
      </c>
      <c r="B64" s="183">
        <v>6</v>
      </c>
      <c r="C64" s="183">
        <v>1</v>
      </c>
      <c r="D64" s="222"/>
    </row>
    <row r="65" spans="1:5" ht="19.5" customHeight="1" x14ac:dyDescent="0.2">
      <c r="A65" s="176" t="s">
        <v>304</v>
      </c>
      <c r="B65" s="183">
        <v>6</v>
      </c>
      <c r="C65" s="183">
        <v>2</v>
      </c>
    </row>
    <row r="66" spans="1:5" ht="15" customHeight="1" x14ac:dyDescent="0.2">
      <c r="A66" s="176" t="s">
        <v>186</v>
      </c>
      <c r="B66" s="183">
        <v>5</v>
      </c>
      <c r="C66" s="183">
        <v>2</v>
      </c>
      <c r="D66" s="222"/>
    </row>
    <row r="67" spans="1:5" ht="20.25" customHeight="1" x14ac:dyDescent="0.2">
      <c r="A67" s="176" t="s">
        <v>559</v>
      </c>
      <c r="B67" s="183">
        <v>5</v>
      </c>
      <c r="C67" s="183">
        <v>2</v>
      </c>
    </row>
    <row r="68" spans="1:5" ht="30.75" customHeight="1" x14ac:dyDescent="0.2">
      <c r="A68" s="176" t="s">
        <v>516</v>
      </c>
      <c r="B68" s="183">
        <v>5</v>
      </c>
      <c r="C68" s="183">
        <v>3</v>
      </c>
      <c r="D68" s="222"/>
    </row>
    <row r="69" spans="1:5" ht="38.450000000000003" customHeight="1" x14ac:dyDescent="0.2">
      <c r="A69" s="435" t="s">
        <v>59</v>
      </c>
      <c r="B69" s="435"/>
      <c r="C69" s="435"/>
    </row>
    <row r="70" spans="1:5" ht="21" customHeight="1" x14ac:dyDescent="0.2">
      <c r="A70" s="176" t="s">
        <v>126</v>
      </c>
      <c r="B70" s="183">
        <v>744</v>
      </c>
      <c r="C70" s="183">
        <v>176</v>
      </c>
      <c r="D70" s="222"/>
      <c r="E70" s="222"/>
    </row>
    <row r="71" spans="1:5" ht="21" customHeight="1" x14ac:dyDescent="0.2">
      <c r="A71" s="176" t="s">
        <v>315</v>
      </c>
      <c r="B71" s="183">
        <v>206</v>
      </c>
      <c r="C71" s="183">
        <v>74</v>
      </c>
    </row>
    <row r="72" spans="1:5" ht="21" customHeight="1" x14ac:dyDescent="0.2">
      <c r="A72" s="176" t="s">
        <v>125</v>
      </c>
      <c r="B72" s="183">
        <v>108</v>
      </c>
      <c r="C72" s="183">
        <v>39</v>
      </c>
      <c r="D72" s="222"/>
    </row>
    <row r="73" spans="1:5" ht="21" customHeight="1" x14ac:dyDescent="0.2">
      <c r="A73" s="176" t="s">
        <v>124</v>
      </c>
      <c r="B73" s="183">
        <v>56</v>
      </c>
      <c r="C73" s="183">
        <v>17</v>
      </c>
    </row>
    <row r="74" spans="1:5" ht="21" customHeight="1" x14ac:dyDescent="0.2">
      <c r="A74" s="176" t="s">
        <v>118</v>
      </c>
      <c r="B74" s="183">
        <v>48</v>
      </c>
      <c r="C74" s="183">
        <v>18</v>
      </c>
      <c r="D74" s="222"/>
    </row>
    <row r="75" spans="1:5" ht="21" customHeight="1" x14ac:dyDescent="0.2">
      <c r="A75" s="176" t="s">
        <v>120</v>
      </c>
      <c r="B75" s="183">
        <v>37</v>
      </c>
      <c r="C75" s="183">
        <v>4</v>
      </c>
    </row>
    <row r="76" spans="1:5" ht="21" customHeight="1" x14ac:dyDescent="0.2">
      <c r="A76" s="176" t="s">
        <v>321</v>
      </c>
      <c r="B76" s="183">
        <v>25</v>
      </c>
      <c r="C76" s="183">
        <v>6</v>
      </c>
      <c r="D76" s="222"/>
    </row>
    <row r="77" spans="1:5" ht="23.25" customHeight="1" x14ac:dyDescent="0.2">
      <c r="A77" s="176" t="s">
        <v>337</v>
      </c>
      <c r="B77" s="183">
        <v>25</v>
      </c>
      <c r="C77" s="183">
        <v>7</v>
      </c>
    </row>
    <row r="78" spans="1:5" ht="30.75" customHeight="1" x14ac:dyDescent="0.2">
      <c r="A78" s="176" t="s">
        <v>428</v>
      </c>
      <c r="B78" s="183">
        <v>24</v>
      </c>
      <c r="C78" s="183">
        <v>9</v>
      </c>
      <c r="D78" s="222"/>
    </row>
    <row r="79" spans="1:5" ht="21.75" customHeight="1" x14ac:dyDescent="0.2">
      <c r="A79" s="176" t="s">
        <v>427</v>
      </c>
      <c r="B79" s="183">
        <v>24</v>
      </c>
      <c r="C79" s="183">
        <v>3</v>
      </c>
    </row>
    <row r="80" spans="1:5" ht="18.75" customHeight="1" x14ac:dyDescent="0.2">
      <c r="A80" s="176" t="s">
        <v>153</v>
      </c>
      <c r="B80" s="183">
        <v>21</v>
      </c>
      <c r="C80" s="183">
        <v>1</v>
      </c>
      <c r="D80" s="222"/>
    </row>
    <row r="81" spans="1:4" ht="21" customHeight="1" x14ac:dyDescent="0.2">
      <c r="A81" s="176" t="s">
        <v>193</v>
      </c>
      <c r="B81" s="183">
        <v>17</v>
      </c>
      <c r="C81" s="183">
        <v>10</v>
      </c>
    </row>
    <row r="82" spans="1:4" ht="21" customHeight="1" x14ac:dyDescent="0.2">
      <c r="A82" s="176" t="s">
        <v>437</v>
      </c>
      <c r="B82" s="183">
        <v>17</v>
      </c>
      <c r="C82" s="183">
        <v>10</v>
      </c>
      <c r="D82" s="222"/>
    </row>
    <row r="83" spans="1:4" ht="23.25" customHeight="1" x14ac:dyDescent="0.2">
      <c r="A83" s="176" t="s">
        <v>491</v>
      </c>
      <c r="B83" s="183">
        <v>13</v>
      </c>
      <c r="C83" s="183">
        <v>8</v>
      </c>
    </row>
    <row r="84" spans="1:4" ht="18.75" customHeight="1" x14ac:dyDescent="0.2">
      <c r="A84" s="176" t="s">
        <v>472</v>
      </c>
      <c r="B84" s="183">
        <v>12</v>
      </c>
      <c r="C84" s="183">
        <v>4</v>
      </c>
      <c r="D84" s="222"/>
    </row>
    <row r="85" spans="1:4" ht="38.450000000000003" customHeight="1" x14ac:dyDescent="0.2">
      <c r="A85" s="435" t="s">
        <v>196</v>
      </c>
      <c r="B85" s="435"/>
      <c r="C85" s="435"/>
    </row>
    <row r="86" spans="1:4" ht="22.5" customHeight="1" x14ac:dyDescent="0.2">
      <c r="A86" s="176" t="s">
        <v>202</v>
      </c>
      <c r="B86" s="183">
        <v>90</v>
      </c>
      <c r="C86" s="183">
        <v>26</v>
      </c>
      <c r="D86" s="222"/>
    </row>
    <row r="87" spans="1:4" ht="37.5" customHeight="1" x14ac:dyDescent="0.2">
      <c r="A87" s="176" t="s">
        <v>135</v>
      </c>
      <c r="B87" s="183">
        <v>71</v>
      </c>
      <c r="C87" s="183">
        <v>15</v>
      </c>
    </row>
    <row r="88" spans="1:4" ht="20.25" customHeight="1" x14ac:dyDescent="0.2">
      <c r="A88" s="176" t="s">
        <v>199</v>
      </c>
      <c r="B88" s="183">
        <v>53</v>
      </c>
      <c r="C88" s="183">
        <v>21</v>
      </c>
      <c r="D88" s="222"/>
    </row>
    <row r="89" spans="1:4" ht="20.25" customHeight="1" x14ac:dyDescent="0.2">
      <c r="A89" s="176" t="s">
        <v>306</v>
      </c>
      <c r="B89" s="183">
        <v>48</v>
      </c>
      <c r="C89" s="183">
        <v>19</v>
      </c>
    </row>
    <row r="90" spans="1:4" ht="21" customHeight="1" x14ac:dyDescent="0.2">
      <c r="A90" s="176" t="s">
        <v>197</v>
      </c>
      <c r="B90" s="183">
        <v>40</v>
      </c>
      <c r="C90" s="183">
        <v>4</v>
      </c>
      <c r="D90" s="222"/>
    </row>
    <row r="91" spans="1:4" ht="18.75" customHeight="1" x14ac:dyDescent="0.2">
      <c r="A91" s="176" t="s">
        <v>201</v>
      </c>
      <c r="B91" s="183">
        <v>30</v>
      </c>
      <c r="C91" s="183">
        <v>7</v>
      </c>
    </row>
    <row r="92" spans="1:4" ht="33" customHeight="1" x14ac:dyDescent="0.2">
      <c r="A92" s="176" t="s">
        <v>226</v>
      </c>
      <c r="B92" s="183">
        <v>28</v>
      </c>
      <c r="C92" s="183">
        <v>7</v>
      </c>
      <c r="D92" s="222"/>
    </row>
    <row r="93" spans="1:4" ht="20.25" customHeight="1" x14ac:dyDescent="0.2">
      <c r="A93" s="176" t="s">
        <v>305</v>
      </c>
      <c r="B93" s="183">
        <v>12</v>
      </c>
      <c r="C93" s="183">
        <v>6</v>
      </c>
    </row>
    <row r="94" spans="1:4" ht="20.25" customHeight="1" x14ac:dyDescent="0.2">
      <c r="A94" s="176" t="s">
        <v>198</v>
      </c>
      <c r="B94" s="183">
        <v>9</v>
      </c>
      <c r="C94" s="183">
        <v>5</v>
      </c>
      <c r="D94" s="222"/>
    </row>
    <row r="95" spans="1:4" ht="20.25" customHeight="1" x14ac:dyDescent="0.2">
      <c r="A95" s="176" t="s">
        <v>205</v>
      </c>
      <c r="B95" s="183">
        <v>6</v>
      </c>
      <c r="C95" s="183">
        <v>3</v>
      </c>
    </row>
    <row r="96" spans="1:4" ht="20.25" customHeight="1" x14ac:dyDescent="0.2">
      <c r="A96" s="176" t="s">
        <v>206</v>
      </c>
      <c r="B96" s="183">
        <v>6</v>
      </c>
      <c r="C96" s="183">
        <v>2</v>
      </c>
      <c r="D96" s="222"/>
    </row>
    <row r="97" spans="1:4" ht="15.75" x14ac:dyDescent="0.2">
      <c r="A97" s="176" t="s">
        <v>438</v>
      </c>
      <c r="B97" s="183">
        <v>6</v>
      </c>
      <c r="C97" s="183">
        <v>1</v>
      </c>
    </row>
    <row r="98" spans="1:4" ht="15.75" x14ac:dyDescent="0.2">
      <c r="A98" s="176" t="s">
        <v>334</v>
      </c>
      <c r="B98" s="183">
        <v>4</v>
      </c>
      <c r="C98" s="183">
        <v>1</v>
      </c>
      <c r="D98" s="222"/>
    </row>
    <row r="99" spans="1:4" ht="47.25" customHeight="1" x14ac:dyDescent="0.2">
      <c r="A99" s="176" t="s">
        <v>517</v>
      </c>
      <c r="B99" s="183">
        <v>4</v>
      </c>
      <c r="C99" s="183">
        <v>1</v>
      </c>
    </row>
    <row r="100" spans="1:4" ht="21" customHeight="1" x14ac:dyDescent="0.2">
      <c r="A100" s="176" t="s">
        <v>486</v>
      </c>
      <c r="B100" s="183">
        <v>4</v>
      </c>
      <c r="C100" s="183">
        <v>0</v>
      </c>
      <c r="D100" s="222"/>
    </row>
    <row r="101" spans="1:4" ht="38.450000000000003" customHeight="1" x14ac:dyDescent="0.2">
      <c r="A101" s="435" t="s">
        <v>61</v>
      </c>
      <c r="B101" s="435"/>
      <c r="C101" s="435"/>
    </row>
    <row r="102" spans="1:4" ht="18.75" customHeight="1" x14ac:dyDescent="0.2">
      <c r="A102" s="176" t="s">
        <v>131</v>
      </c>
      <c r="B102" s="183">
        <v>244</v>
      </c>
      <c r="C102" s="183">
        <v>54</v>
      </c>
      <c r="D102" s="222"/>
    </row>
    <row r="103" spans="1:4" ht="18.75" customHeight="1" x14ac:dyDescent="0.2">
      <c r="A103" s="176" t="s">
        <v>207</v>
      </c>
      <c r="B103" s="183">
        <v>88</v>
      </c>
      <c r="C103" s="183">
        <v>16</v>
      </c>
    </row>
    <row r="104" spans="1:4" ht="15.75" x14ac:dyDescent="0.2">
      <c r="A104" s="175" t="s">
        <v>138</v>
      </c>
      <c r="B104" s="183">
        <v>80</v>
      </c>
      <c r="C104" s="183">
        <v>17</v>
      </c>
      <c r="D104" s="222"/>
    </row>
    <row r="105" spans="1:4" ht="31.5" x14ac:dyDescent="0.2">
      <c r="A105" s="176" t="s">
        <v>139</v>
      </c>
      <c r="B105" s="183">
        <v>73</v>
      </c>
      <c r="C105" s="183">
        <v>19</v>
      </c>
    </row>
    <row r="106" spans="1:4" ht="31.5" x14ac:dyDescent="0.2">
      <c r="A106" s="176" t="s">
        <v>154</v>
      </c>
      <c r="B106" s="183">
        <v>64</v>
      </c>
      <c r="C106" s="183">
        <v>25</v>
      </c>
      <c r="D106" s="222"/>
    </row>
    <row r="107" spans="1:4" ht="20.25" customHeight="1" x14ac:dyDescent="0.2">
      <c r="A107" s="176" t="s">
        <v>308</v>
      </c>
      <c r="B107" s="183">
        <v>54</v>
      </c>
      <c r="C107" s="183">
        <v>15</v>
      </c>
    </row>
    <row r="108" spans="1:4" ht="18.75" customHeight="1" x14ac:dyDescent="0.2">
      <c r="A108" s="176" t="s">
        <v>210</v>
      </c>
      <c r="B108" s="183">
        <v>49</v>
      </c>
      <c r="C108" s="183">
        <v>4</v>
      </c>
      <c r="D108" s="222"/>
    </row>
    <row r="109" spans="1:4" ht="30" customHeight="1" x14ac:dyDescent="0.2">
      <c r="A109" s="176" t="s">
        <v>527</v>
      </c>
      <c r="B109" s="183">
        <v>47</v>
      </c>
      <c r="C109" s="183">
        <v>17</v>
      </c>
    </row>
    <row r="110" spans="1:4" ht="20.25" customHeight="1" x14ac:dyDescent="0.2">
      <c r="A110" s="176" t="s">
        <v>239</v>
      </c>
      <c r="B110" s="183">
        <v>47</v>
      </c>
      <c r="C110" s="183">
        <v>9</v>
      </c>
      <c r="D110" s="222"/>
    </row>
    <row r="111" spans="1:4" ht="14.25" customHeight="1" x14ac:dyDescent="0.2">
      <c r="A111" s="176" t="s">
        <v>209</v>
      </c>
      <c r="B111" s="183">
        <v>45</v>
      </c>
      <c r="C111" s="183">
        <v>13</v>
      </c>
    </row>
    <row r="112" spans="1:4" ht="16.5" customHeight="1" x14ac:dyDescent="0.2">
      <c r="A112" s="176" t="s">
        <v>324</v>
      </c>
      <c r="B112" s="183">
        <v>40</v>
      </c>
      <c r="C112" s="183">
        <v>5</v>
      </c>
      <c r="D112" s="222"/>
    </row>
    <row r="113" spans="1:4" ht="18.75" customHeight="1" x14ac:dyDescent="0.2">
      <c r="A113" s="176" t="s">
        <v>208</v>
      </c>
      <c r="B113" s="183">
        <v>39</v>
      </c>
      <c r="C113" s="183">
        <v>9</v>
      </c>
    </row>
    <row r="114" spans="1:4" ht="18.75" customHeight="1" x14ac:dyDescent="0.2">
      <c r="A114" s="176" t="s">
        <v>422</v>
      </c>
      <c r="B114" s="183">
        <v>36</v>
      </c>
      <c r="C114" s="183">
        <v>8</v>
      </c>
      <c r="D114" s="222"/>
    </row>
    <row r="115" spans="1:4" ht="18.75" customHeight="1" x14ac:dyDescent="0.2">
      <c r="A115" s="176" t="s">
        <v>151</v>
      </c>
      <c r="B115" s="183">
        <v>35</v>
      </c>
      <c r="C115" s="183">
        <v>4</v>
      </c>
    </row>
    <row r="116" spans="1:4" ht="18.75" customHeight="1" x14ac:dyDescent="0.2">
      <c r="A116" s="176" t="s">
        <v>335</v>
      </c>
      <c r="B116" s="183">
        <v>30</v>
      </c>
      <c r="C116" s="183">
        <v>9</v>
      </c>
      <c r="D116" s="222"/>
    </row>
    <row r="117" spans="1:4" ht="63.75" customHeight="1" x14ac:dyDescent="0.2">
      <c r="A117" s="435" t="s">
        <v>62</v>
      </c>
      <c r="B117" s="435"/>
      <c r="C117" s="435"/>
    </row>
    <row r="118" spans="1:4" ht="20.25" customHeight="1" x14ac:dyDescent="0.2">
      <c r="A118" s="176" t="s">
        <v>116</v>
      </c>
      <c r="B118" s="183">
        <v>1125</v>
      </c>
      <c r="C118" s="183">
        <v>210</v>
      </c>
      <c r="D118" s="222"/>
    </row>
    <row r="119" spans="1:4" ht="15.75" x14ac:dyDescent="0.2">
      <c r="A119" s="176" t="s">
        <v>122</v>
      </c>
      <c r="B119" s="183">
        <v>705</v>
      </c>
      <c r="C119" s="183">
        <v>586</v>
      </c>
    </row>
    <row r="120" spans="1:4" ht="47.25" customHeight="1" x14ac:dyDescent="0.2">
      <c r="A120" s="176" t="s">
        <v>228</v>
      </c>
      <c r="B120" s="183">
        <v>568</v>
      </c>
      <c r="C120" s="183">
        <v>48</v>
      </c>
      <c r="D120" s="222"/>
    </row>
    <row r="121" spans="1:4" ht="19.5" customHeight="1" x14ac:dyDescent="0.2">
      <c r="A121" s="176" t="s">
        <v>128</v>
      </c>
      <c r="B121" s="183">
        <v>390</v>
      </c>
      <c r="C121" s="183">
        <v>44</v>
      </c>
    </row>
    <row r="122" spans="1:4" ht="19.5" customHeight="1" x14ac:dyDescent="0.2">
      <c r="A122" s="176" t="s">
        <v>119</v>
      </c>
      <c r="B122" s="183">
        <v>265</v>
      </c>
      <c r="C122" s="183">
        <v>212</v>
      </c>
      <c r="D122" s="222"/>
    </row>
    <row r="123" spans="1:4" ht="19.5" customHeight="1" x14ac:dyDescent="0.2">
      <c r="A123" s="176" t="s">
        <v>152</v>
      </c>
      <c r="B123" s="183">
        <v>126</v>
      </c>
      <c r="C123" s="183">
        <v>43</v>
      </c>
    </row>
    <row r="124" spans="1:4" ht="19.5" customHeight="1" x14ac:dyDescent="0.2">
      <c r="A124" s="176" t="s">
        <v>216</v>
      </c>
      <c r="B124" s="183">
        <v>82</v>
      </c>
      <c r="C124" s="183">
        <v>15</v>
      </c>
      <c r="D124" s="222"/>
    </row>
    <row r="125" spans="1:4" ht="19.5" customHeight="1" x14ac:dyDescent="0.2">
      <c r="A125" s="176" t="s">
        <v>234</v>
      </c>
      <c r="B125" s="183">
        <v>65</v>
      </c>
      <c r="C125" s="183">
        <v>10</v>
      </c>
    </row>
    <row r="126" spans="1:4" ht="19.5" customHeight="1" x14ac:dyDescent="0.2">
      <c r="A126" s="176" t="s">
        <v>325</v>
      </c>
      <c r="B126" s="183">
        <v>56</v>
      </c>
      <c r="C126" s="183">
        <v>17</v>
      </c>
      <c r="D126" s="222"/>
    </row>
    <row r="127" spans="1:4" ht="19.5" customHeight="1" x14ac:dyDescent="0.2">
      <c r="A127" s="176" t="s">
        <v>213</v>
      </c>
      <c r="B127" s="183">
        <v>44</v>
      </c>
      <c r="C127" s="183">
        <v>9</v>
      </c>
    </row>
    <row r="128" spans="1:4" ht="17.25" customHeight="1" x14ac:dyDescent="0.2">
      <c r="A128" s="176" t="s">
        <v>212</v>
      </c>
      <c r="B128" s="183">
        <v>25</v>
      </c>
      <c r="C128" s="183">
        <v>4</v>
      </c>
      <c r="D128" s="222"/>
    </row>
    <row r="129" spans="1:4" ht="34.5" customHeight="1" x14ac:dyDescent="0.2">
      <c r="A129" s="176" t="s">
        <v>327</v>
      </c>
      <c r="B129" s="183">
        <v>24</v>
      </c>
      <c r="C129" s="183">
        <v>11</v>
      </c>
    </row>
    <row r="130" spans="1:4" ht="15.75" x14ac:dyDescent="0.2">
      <c r="A130" s="176" t="s">
        <v>439</v>
      </c>
      <c r="B130" s="183">
        <v>20</v>
      </c>
      <c r="C130" s="183">
        <v>3</v>
      </c>
      <c r="D130" s="222"/>
    </row>
    <row r="131" spans="1:4" ht="15.75" x14ac:dyDescent="0.2">
      <c r="A131" s="176" t="s">
        <v>505</v>
      </c>
      <c r="B131" s="183">
        <v>15</v>
      </c>
      <c r="C131" s="183">
        <v>3</v>
      </c>
    </row>
    <row r="132" spans="1:4" ht="21" customHeight="1" x14ac:dyDescent="0.2">
      <c r="A132" s="176" t="s">
        <v>495</v>
      </c>
      <c r="B132" s="183">
        <v>15</v>
      </c>
      <c r="C132" s="183">
        <v>13</v>
      </c>
      <c r="D132" s="222"/>
    </row>
    <row r="133" spans="1:4" ht="38.450000000000003" customHeight="1" x14ac:dyDescent="0.2">
      <c r="A133" s="435" t="s">
        <v>214</v>
      </c>
      <c r="B133" s="435"/>
      <c r="C133" s="435"/>
    </row>
    <row r="134" spans="1:4" ht="21" customHeight="1" x14ac:dyDescent="0.2">
      <c r="A134" s="176" t="s">
        <v>117</v>
      </c>
      <c r="B134" s="183">
        <v>661</v>
      </c>
      <c r="C134" s="183">
        <v>162</v>
      </c>
      <c r="D134" s="222"/>
    </row>
    <row r="135" spans="1:4" ht="21" customHeight="1" x14ac:dyDescent="0.2">
      <c r="A135" s="176" t="s">
        <v>132</v>
      </c>
      <c r="B135" s="183">
        <v>276</v>
      </c>
      <c r="C135" s="183">
        <v>100</v>
      </c>
    </row>
    <row r="136" spans="1:4" ht="21" customHeight="1" x14ac:dyDescent="0.2">
      <c r="A136" s="176" t="s">
        <v>150</v>
      </c>
      <c r="B136" s="183">
        <v>212</v>
      </c>
      <c r="C136" s="183">
        <v>156</v>
      </c>
      <c r="D136" s="222"/>
    </row>
    <row r="137" spans="1:4" ht="21" customHeight="1" x14ac:dyDescent="0.2">
      <c r="A137" s="176" t="s">
        <v>129</v>
      </c>
      <c r="B137" s="183">
        <v>167</v>
      </c>
      <c r="C137" s="183">
        <v>35</v>
      </c>
    </row>
    <row r="138" spans="1:4" ht="21" customHeight="1" x14ac:dyDescent="0.2">
      <c r="A138" s="175" t="s">
        <v>143</v>
      </c>
      <c r="B138" s="183">
        <v>69</v>
      </c>
      <c r="C138" s="183">
        <v>22</v>
      </c>
      <c r="D138" s="222"/>
    </row>
    <row r="139" spans="1:4" ht="21" customHeight="1" x14ac:dyDescent="0.2">
      <c r="A139" s="176" t="s">
        <v>157</v>
      </c>
      <c r="B139" s="183">
        <v>67</v>
      </c>
      <c r="C139" s="183">
        <v>27</v>
      </c>
    </row>
    <row r="140" spans="1:4" ht="21" customHeight="1" x14ac:dyDescent="0.2">
      <c r="A140" s="176" t="s">
        <v>137</v>
      </c>
      <c r="B140" s="183">
        <v>46</v>
      </c>
      <c r="C140" s="183">
        <v>14</v>
      </c>
      <c r="D140" s="222"/>
    </row>
    <row r="141" spans="1:4" ht="21" customHeight="1" x14ac:dyDescent="0.2">
      <c r="A141" s="176" t="s">
        <v>237</v>
      </c>
      <c r="B141" s="183">
        <v>45</v>
      </c>
      <c r="C141" s="183">
        <v>9</v>
      </c>
    </row>
    <row r="142" spans="1:4" ht="21" customHeight="1" x14ac:dyDescent="0.2">
      <c r="A142" s="176" t="s">
        <v>156</v>
      </c>
      <c r="B142" s="183">
        <v>40</v>
      </c>
      <c r="C142" s="183">
        <v>12</v>
      </c>
      <c r="D142" s="222"/>
    </row>
    <row r="143" spans="1:4" ht="21" customHeight="1" x14ac:dyDescent="0.2">
      <c r="A143" s="176" t="s">
        <v>136</v>
      </c>
      <c r="B143" s="183">
        <v>28</v>
      </c>
      <c r="C143" s="183">
        <v>11</v>
      </c>
    </row>
    <row r="144" spans="1:4" ht="15.75" x14ac:dyDescent="0.2">
      <c r="A144" s="176" t="s">
        <v>121</v>
      </c>
      <c r="B144" s="183">
        <v>15</v>
      </c>
      <c r="C144" s="183">
        <v>7</v>
      </c>
      <c r="D144" s="222"/>
    </row>
    <row r="145" spans="1:4" ht="21" customHeight="1" x14ac:dyDescent="0.2">
      <c r="A145" s="176" t="s">
        <v>429</v>
      </c>
      <c r="B145" s="183">
        <v>10</v>
      </c>
      <c r="C145" s="183">
        <v>3</v>
      </c>
    </row>
    <row r="146" spans="1:4" ht="21" customHeight="1" x14ac:dyDescent="0.2">
      <c r="A146" s="176" t="s">
        <v>312</v>
      </c>
      <c r="B146" s="183">
        <v>6</v>
      </c>
      <c r="C146" s="183">
        <v>1</v>
      </c>
      <c r="D146" s="222"/>
    </row>
    <row r="147" spans="1:4" ht="22.5" customHeight="1" x14ac:dyDescent="0.2">
      <c r="A147" s="176" t="s">
        <v>430</v>
      </c>
      <c r="B147" s="183">
        <v>6</v>
      </c>
      <c r="C147" s="183">
        <v>0</v>
      </c>
    </row>
    <row r="148" spans="1:4" ht="47.25" x14ac:dyDescent="0.2">
      <c r="A148" s="176" t="s">
        <v>145</v>
      </c>
      <c r="B148" s="183">
        <v>4</v>
      </c>
      <c r="C148" s="183">
        <v>3</v>
      </c>
      <c r="D148" s="222"/>
    </row>
    <row r="149" spans="1:4" ht="15.75" x14ac:dyDescent="0.25">
      <c r="A149" s="155"/>
      <c r="B149" s="179"/>
      <c r="C149" s="179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B13" sqref="B13"/>
    </sheetView>
  </sheetViews>
  <sheetFormatPr defaultColWidth="8.85546875" defaultRowHeight="12.75" x14ac:dyDescent="0.2"/>
  <cols>
    <col min="1" max="1" width="37.140625" style="100" customWidth="1"/>
    <col min="2" max="2" width="13.5703125" style="100" customWidth="1"/>
    <col min="3" max="3" width="16.140625" style="100" customWidth="1"/>
    <col min="4" max="4" width="15.5703125" style="100" customWidth="1"/>
    <col min="5" max="256" width="8.85546875" style="100"/>
    <col min="257" max="257" width="37.140625" style="100" customWidth="1"/>
    <col min="258" max="258" width="13.5703125" style="100" customWidth="1"/>
    <col min="259" max="259" width="16.140625" style="100" customWidth="1"/>
    <col min="260" max="260" width="15.5703125" style="100" customWidth="1"/>
    <col min="261" max="512" width="8.85546875" style="100"/>
    <col min="513" max="513" width="37.140625" style="100" customWidth="1"/>
    <col min="514" max="514" width="13.5703125" style="100" customWidth="1"/>
    <col min="515" max="515" width="16.140625" style="100" customWidth="1"/>
    <col min="516" max="516" width="15.5703125" style="100" customWidth="1"/>
    <col min="517" max="768" width="8.85546875" style="100"/>
    <col min="769" max="769" width="37.140625" style="100" customWidth="1"/>
    <col min="770" max="770" width="13.5703125" style="100" customWidth="1"/>
    <col min="771" max="771" width="16.140625" style="100" customWidth="1"/>
    <col min="772" max="772" width="15.5703125" style="100" customWidth="1"/>
    <col min="773" max="1024" width="8.85546875" style="100"/>
    <col min="1025" max="1025" width="37.140625" style="100" customWidth="1"/>
    <col min="1026" max="1026" width="13.5703125" style="100" customWidth="1"/>
    <col min="1027" max="1027" width="16.140625" style="100" customWidth="1"/>
    <col min="1028" max="1028" width="15.5703125" style="100" customWidth="1"/>
    <col min="1029" max="1280" width="8.85546875" style="100"/>
    <col min="1281" max="1281" width="37.140625" style="100" customWidth="1"/>
    <col min="1282" max="1282" width="13.5703125" style="100" customWidth="1"/>
    <col min="1283" max="1283" width="16.140625" style="100" customWidth="1"/>
    <col min="1284" max="1284" width="15.5703125" style="100" customWidth="1"/>
    <col min="1285" max="1536" width="8.85546875" style="100"/>
    <col min="1537" max="1537" width="37.140625" style="100" customWidth="1"/>
    <col min="1538" max="1538" width="13.5703125" style="100" customWidth="1"/>
    <col min="1539" max="1539" width="16.140625" style="100" customWidth="1"/>
    <col min="1540" max="1540" width="15.5703125" style="100" customWidth="1"/>
    <col min="1541" max="1792" width="8.85546875" style="100"/>
    <col min="1793" max="1793" width="37.140625" style="100" customWidth="1"/>
    <col min="1794" max="1794" width="13.5703125" style="100" customWidth="1"/>
    <col min="1795" max="1795" width="16.140625" style="100" customWidth="1"/>
    <col min="1796" max="1796" width="15.5703125" style="100" customWidth="1"/>
    <col min="1797" max="2048" width="8.85546875" style="100"/>
    <col min="2049" max="2049" width="37.140625" style="100" customWidth="1"/>
    <col min="2050" max="2050" width="13.5703125" style="100" customWidth="1"/>
    <col min="2051" max="2051" width="16.140625" style="100" customWidth="1"/>
    <col min="2052" max="2052" width="15.5703125" style="100" customWidth="1"/>
    <col min="2053" max="2304" width="8.85546875" style="100"/>
    <col min="2305" max="2305" width="37.140625" style="100" customWidth="1"/>
    <col min="2306" max="2306" width="13.5703125" style="100" customWidth="1"/>
    <col min="2307" max="2307" width="16.140625" style="100" customWidth="1"/>
    <col min="2308" max="2308" width="15.5703125" style="100" customWidth="1"/>
    <col min="2309" max="2560" width="8.85546875" style="100"/>
    <col min="2561" max="2561" width="37.140625" style="100" customWidth="1"/>
    <col min="2562" max="2562" width="13.5703125" style="100" customWidth="1"/>
    <col min="2563" max="2563" width="16.140625" style="100" customWidth="1"/>
    <col min="2564" max="2564" width="15.5703125" style="100" customWidth="1"/>
    <col min="2565" max="2816" width="8.85546875" style="100"/>
    <col min="2817" max="2817" width="37.140625" style="100" customWidth="1"/>
    <col min="2818" max="2818" width="13.5703125" style="100" customWidth="1"/>
    <col min="2819" max="2819" width="16.140625" style="100" customWidth="1"/>
    <col min="2820" max="2820" width="15.5703125" style="100" customWidth="1"/>
    <col min="2821" max="3072" width="8.85546875" style="100"/>
    <col min="3073" max="3073" width="37.140625" style="100" customWidth="1"/>
    <col min="3074" max="3074" width="13.5703125" style="100" customWidth="1"/>
    <col min="3075" max="3075" width="16.140625" style="100" customWidth="1"/>
    <col min="3076" max="3076" width="15.5703125" style="100" customWidth="1"/>
    <col min="3077" max="3328" width="8.85546875" style="100"/>
    <col min="3329" max="3329" width="37.140625" style="100" customWidth="1"/>
    <col min="3330" max="3330" width="13.5703125" style="100" customWidth="1"/>
    <col min="3331" max="3331" width="16.140625" style="100" customWidth="1"/>
    <col min="3332" max="3332" width="15.5703125" style="100" customWidth="1"/>
    <col min="3333" max="3584" width="8.85546875" style="100"/>
    <col min="3585" max="3585" width="37.140625" style="100" customWidth="1"/>
    <col min="3586" max="3586" width="13.5703125" style="100" customWidth="1"/>
    <col min="3587" max="3587" width="16.140625" style="100" customWidth="1"/>
    <col min="3588" max="3588" width="15.5703125" style="100" customWidth="1"/>
    <col min="3589" max="3840" width="8.85546875" style="100"/>
    <col min="3841" max="3841" width="37.140625" style="100" customWidth="1"/>
    <col min="3842" max="3842" width="13.5703125" style="100" customWidth="1"/>
    <col min="3843" max="3843" width="16.140625" style="100" customWidth="1"/>
    <col min="3844" max="3844" width="15.5703125" style="100" customWidth="1"/>
    <col min="3845" max="4096" width="8.85546875" style="100"/>
    <col min="4097" max="4097" width="37.140625" style="100" customWidth="1"/>
    <col min="4098" max="4098" width="13.5703125" style="100" customWidth="1"/>
    <col min="4099" max="4099" width="16.140625" style="100" customWidth="1"/>
    <col min="4100" max="4100" width="15.5703125" style="100" customWidth="1"/>
    <col min="4101" max="4352" width="8.85546875" style="100"/>
    <col min="4353" max="4353" width="37.140625" style="100" customWidth="1"/>
    <col min="4354" max="4354" width="13.5703125" style="100" customWidth="1"/>
    <col min="4355" max="4355" width="16.140625" style="100" customWidth="1"/>
    <col min="4356" max="4356" width="15.5703125" style="100" customWidth="1"/>
    <col min="4357" max="4608" width="8.85546875" style="100"/>
    <col min="4609" max="4609" width="37.140625" style="100" customWidth="1"/>
    <col min="4610" max="4610" width="13.5703125" style="100" customWidth="1"/>
    <col min="4611" max="4611" width="16.140625" style="100" customWidth="1"/>
    <col min="4612" max="4612" width="15.5703125" style="100" customWidth="1"/>
    <col min="4613" max="4864" width="8.85546875" style="100"/>
    <col min="4865" max="4865" width="37.140625" style="100" customWidth="1"/>
    <col min="4866" max="4866" width="13.5703125" style="100" customWidth="1"/>
    <col min="4867" max="4867" width="16.140625" style="100" customWidth="1"/>
    <col min="4868" max="4868" width="15.5703125" style="100" customWidth="1"/>
    <col min="4869" max="5120" width="8.85546875" style="100"/>
    <col min="5121" max="5121" width="37.140625" style="100" customWidth="1"/>
    <col min="5122" max="5122" width="13.5703125" style="100" customWidth="1"/>
    <col min="5123" max="5123" width="16.140625" style="100" customWidth="1"/>
    <col min="5124" max="5124" width="15.5703125" style="100" customWidth="1"/>
    <col min="5125" max="5376" width="8.85546875" style="100"/>
    <col min="5377" max="5377" width="37.140625" style="100" customWidth="1"/>
    <col min="5378" max="5378" width="13.5703125" style="100" customWidth="1"/>
    <col min="5379" max="5379" width="16.140625" style="100" customWidth="1"/>
    <col min="5380" max="5380" width="15.5703125" style="100" customWidth="1"/>
    <col min="5381" max="5632" width="8.85546875" style="100"/>
    <col min="5633" max="5633" width="37.140625" style="100" customWidth="1"/>
    <col min="5634" max="5634" width="13.5703125" style="100" customWidth="1"/>
    <col min="5635" max="5635" width="16.140625" style="100" customWidth="1"/>
    <col min="5636" max="5636" width="15.5703125" style="100" customWidth="1"/>
    <col min="5637" max="5888" width="8.85546875" style="100"/>
    <col min="5889" max="5889" width="37.140625" style="100" customWidth="1"/>
    <col min="5890" max="5890" width="13.5703125" style="100" customWidth="1"/>
    <col min="5891" max="5891" width="16.140625" style="100" customWidth="1"/>
    <col min="5892" max="5892" width="15.5703125" style="100" customWidth="1"/>
    <col min="5893" max="6144" width="8.85546875" style="100"/>
    <col min="6145" max="6145" width="37.140625" style="100" customWidth="1"/>
    <col min="6146" max="6146" width="13.5703125" style="100" customWidth="1"/>
    <col min="6147" max="6147" width="16.140625" style="100" customWidth="1"/>
    <col min="6148" max="6148" width="15.5703125" style="100" customWidth="1"/>
    <col min="6149" max="6400" width="8.85546875" style="100"/>
    <col min="6401" max="6401" width="37.140625" style="100" customWidth="1"/>
    <col min="6402" max="6402" width="13.5703125" style="100" customWidth="1"/>
    <col min="6403" max="6403" width="16.140625" style="100" customWidth="1"/>
    <col min="6404" max="6404" width="15.5703125" style="100" customWidth="1"/>
    <col min="6405" max="6656" width="8.85546875" style="100"/>
    <col min="6657" max="6657" width="37.140625" style="100" customWidth="1"/>
    <col min="6658" max="6658" width="13.5703125" style="100" customWidth="1"/>
    <col min="6659" max="6659" width="16.140625" style="100" customWidth="1"/>
    <col min="6660" max="6660" width="15.5703125" style="100" customWidth="1"/>
    <col min="6661" max="6912" width="8.85546875" style="100"/>
    <col min="6913" max="6913" width="37.140625" style="100" customWidth="1"/>
    <col min="6914" max="6914" width="13.5703125" style="100" customWidth="1"/>
    <col min="6915" max="6915" width="16.140625" style="100" customWidth="1"/>
    <col min="6916" max="6916" width="15.5703125" style="100" customWidth="1"/>
    <col min="6917" max="7168" width="8.85546875" style="100"/>
    <col min="7169" max="7169" width="37.140625" style="100" customWidth="1"/>
    <col min="7170" max="7170" width="13.5703125" style="100" customWidth="1"/>
    <col min="7171" max="7171" width="16.140625" style="100" customWidth="1"/>
    <col min="7172" max="7172" width="15.5703125" style="100" customWidth="1"/>
    <col min="7173" max="7424" width="8.85546875" style="100"/>
    <col min="7425" max="7425" width="37.140625" style="100" customWidth="1"/>
    <col min="7426" max="7426" width="13.5703125" style="100" customWidth="1"/>
    <col min="7427" max="7427" width="16.140625" style="100" customWidth="1"/>
    <col min="7428" max="7428" width="15.5703125" style="100" customWidth="1"/>
    <col min="7429" max="7680" width="8.85546875" style="100"/>
    <col min="7681" max="7681" width="37.140625" style="100" customWidth="1"/>
    <col min="7682" max="7682" width="13.5703125" style="100" customWidth="1"/>
    <col min="7683" max="7683" width="16.140625" style="100" customWidth="1"/>
    <col min="7684" max="7684" width="15.5703125" style="100" customWidth="1"/>
    <col min="7685" max="7936" width="8.85546875" style="100"/>
    <col min="7937" max="7937" width="37.140625" style="100" customWidth="1"/>
    <col min="7938" max="7938" width="13.5703125" style="100" customWidth="1"/>
    <col min="7939" max="7939" width="16.140625" style="100" customWidth="1"/>
    <col min="7940" max="7940" width="15.5703125" style="100" customWidth="1"/>
    <col min="7941" max="8192" width="8.85546875" style="100"/>
    <col min="8193" max="8193" width="37.140625" style="100" customWidth="1"/>
    <col min="8194" max="8194" width="13.5703125" style="100" customWidth="1"/>
    <col min="8195" max="8195" width="16.140625" style="100" customWidth="1"/>
    <col min="8196" max="8196" width="15.5703125" style="100" customWidth="1"/>
    <col min="8197" max="8448" width="8.85546875" style="100"/>
    <col min="8449" max="8449" width="37.140625" style="100" customWidth="1"/>
    <col min="8450" max="8450" width="13.5703125" style="100" customWidth="1"/>
    <col min="8451" max="8451" width="16.140625" style="100" customWidth="1"/>
    <col min="8452" max="8452" width="15.5703125" style="100" customWidth="1"/>
    <col min="8453" max="8704" width="8.85546875" style="100"/>
    <col min="8705" max="8705" width="37.140625" style="100" customWidth="1"/>
    <col min="8706" max="8706" width="13.5703125" style="100" customWidth="1"/>
    <col min="8707" max="8707" width="16.140625" style="100" customWidth="1"/>
    <col min="8708" max="8708" width="15.5703125" style="100" customWidth="1"/>
    <col min="8709" max="8960" width="8.85546875" style="100"/>
    <col min="8961" max="8961" width="37.140625" style="100" customWidth="1"/>
    <col min="8962" max="8962" width="13.5703125" style="100" customWidth="1"/>
    <col min="8963" max="8963" width="16.140625" style="100" customWidth="1"/>
    <col min="8964" max="8964" width="15.5703125" style="100" customWidth="1"/>
    <col min="8965" max="9216" width="8.85546875" style="100"/>
    <col min="9217" max="9217" width="37.140625" style="100" customWidth="1"/>
    <col min="9218" max="9218" width="13.5703125" style="100" customWidth="1"/>
    <col min="9219" max="9219" width="16.140625" style="100" customWidth="1"/>
    <col min="9220" max="9220" width="15.5703125" style="100" customWidth="1"/>
    <col min="9221" max="9472" width="8.85546875" style="100"/>
    <col min="9473" max="9473" width="37.140625" style="100" customWidth="1"/>
    <col min="9474" max="9474" width="13.5703125" style="100" customWidth="1"/>
    <col min="9475" max="9475" width="16.140625" style="100" customWidth="1"/>
    <col min="9476" max="9476" width="15.5703125" style="100" customWidth="1"/>
    <col min="9477" max="9728" width="8.85546875" style="100"/>
    <col min="9729" max="9729" width="37.140625" style="100" customWidth="1"/>
    <col min="9730" max="9730" width="13.5703125" style="100" customWidth="1"/>
    <col min="9731" max="9731" width="16.140625" style="100" customWidth="1"/>
    <col min="9732" max="9732" width="15.5703125" style="100" customWidth="1"/>
    <col min="9733" max="9984" width="8.85546875" style="100"/>
    <col min="9985" max="9985" width="37.140625" style="100" customWidth="1"/>
    <col min="9986" max="9986" width="13.5703125" style="100" customWidth="1"/>
    <col min="9987" max="9987" width="16.140625" style="100" customWidth="1"/>
    <col min="9988" max="9988" width="15.5703125" style="100" customWidth="1"/>
    <col min="9989" max="10240" width="8.85546875" style="100"/>
    <col min="10241" max="10241" width="37.140625" style="100" customWidth="1"/>
    <col min="10242" max="10242" width="13.5703125" style="100" customWidth="1"/>
    <col min="10243" max="10243" width="16.140625" style="100" customWidth="1"/>
    <col min="10244" max="10244" width="15.5703125" style="100" customWidth="1"/>
    <col min="10245" max="10496" width="8.85546875" style="100"/>
    <col min="10497" max="10497" width="37.140625" style="100" customWidth="1"/>
    <col min="10498" max="10498" width="13.5703125" style="100" customWidth="1"/>
    <col min="10499" max="10499" width="16.140625" style="100" customWidth="1"/>
    <col min="10500" max="10500" width="15.5703125" style="100" customWidth="1"/>
    <col min="10501" max="10752" width="8.85546875" style="100"/>
    <col min="10753" max="10753" width="37.140625" style="100" customWidth="1"/>
    <col min="10754" max="10754" width="13.5703125" style="100" customWidth="1"/>
    <col min="10755" max="10755" width="16.140625" style="100" customWidth="1"/>
    <col min="10756" max="10756" width="15.5703125" style="100" customWidth="1"/>
    <col min="10757" max="11008" width="8.85546875" style="100"/>
    <col min="11009" max="11009" width="37.140625" style="100" customWidth="1"/>
    <col min="11010" max="11010" width="13.5703125" style="100" customWidth="1"/>
    <col min="11011" max="11011" width="16.140625" style="100" customWidth="1"/>
    <col min="11012" max="11012" width="15.5703125" style="100" customWidth="1"/>
    <col min="11013" max="11264" width="8.85546875" style="100"/>
    <col min="11265" max="11265" width="37.140625" style="100" customWidth="1"/>
    <col min="11266" max="11266" width="13.5703125" style="100" customWidth="1"/>
    <col min="11267" max="11267" width="16.140625" style="100" customWidth="1"/>
    <col min="11268" max="11268" width="15.5703125" style="100" customWidth="1"/>
    <col min="11269" max="11520" width="8.85546875" style="100"/>
    <col min="11521" max="11521" width="37.140625" style="100" customWidth="1"/>
    <col min="11522" max="11522" width="13.5703125" style="100" customWidth="1"/>
    <col min="11523" max="11523" width="16.140625" style="100" customWidth="1"/>
    <col min="11524" max="11524" width="15.5703125" style="100" customWidth="1"/>
    <col min="11525" max="11776" width="8.85546875" style="100"/>
    <col min="11777" max="11777" width="37.140625" style="100" customWidth="1"/>
    <col min="11778" max="11778" width="13.5703125" style="100" customWidth="1"/>
    <col min="11779" max="11779" width="16.140625" style="100" customWidth="1"/>
    <col min="11780" max="11780" width="15.5703125" style="100" customWidth="1"/>
    <col min="11781" max="12032" width="8.85546875" style="100"/>
    <col min="12033" max="12033" width="37.140625" style="100" customWidth="1"/>
    <col min="12034" max="12034" width="13.5703125" style="100" customWidth="1"/>
    <col min="12035" max="12035" width="16.140625" style="100" customWidth="1"/>
    <col min="12036" max="12036" width="15.5703125" style="100" customWidth="1"/>
    <col min="12037" max="12288" width="8.85546875" style="100"/>
    <col min="12289" max="12289" width="37.140625" style="100" customWidth="1"/>
    <col min="12290" max="12290" width="13.5703125" style="100" customWidth="1"/>
    <col min="12291" max="12291" width="16.140625" style="100" customWidth="1"/>
    <col min="12292" max="12292" width="15.5703125" style="100" customWidth="1"/>
    <col min="12293" max="12544" width="8.85546875" style="100"/>
    <col min="12545" max="12545" width="37.140625" style="100" customWidth="1"/>
    <col min="12546" max="12546" width="13.5703125" style="100" customWidth="1"/>
    <col min="12547" max="12547" width="16.140625" style="100" customWidth="1"/>
    <col min="12548" max="12548" width="15.5703125" style="100" customWidth="1"/>
    <col min="12549" max="12800" width="8.85546875" style="100"/>
    <col min="12801" max="12801" width="37.140625" style="100" customWidth="1"/>
    <col min="12802" max="12802" width="13.5703125" style="100" customWidth="1"/>
    <col min="12803" max="12803" width="16.140625" style="100" customWidth="1"/>
    <col min="12804" max="12804" width="15.5703125" style="100" customWidth="1"/>
    <col min="12805" max="13056" width="8.85546875" style="100"/>
    <col min="13057" max="13057" width="37.140625" style="100" customWidth="1"/>
    <col min="13058" max="13058" width="13.5703125" style="100" customWidth="1"/>
    <col min="13059" max="13059" width="16.140625" style="100" customWidth="1"/>
    <col min="13060" max="13060" width="15.5703125" style="100" customWidth="1"/>
    <col min="13061" max="13312" width="8.85546875" style="100"/>
    <col min="13313" max="13313" width="37.140625" style="100" customWidth="1"/>
    <col min="13314" max="13314" width="13.5703125" style="100" customWidth="1"/>
    <col min="13315" max="13315" width="16.140625" style="100" customWidth="1"/>
    <col min="13316" max="13316" width="15.5703125" style="100" customWidth="1"/>
    <col min="13317" max="13568" width="8.85546875" style="100"/>
    <col min="13569" max="13569" width="37.140625" style="100" customWidth="1"/>
    <col min="13570" max="13570" width="13.5703125" style="100" customWidth="1"/>
    <col min="13571" max="13571" width="16.140625" style="100" customWidth="1"/>
    <col min="13572" max="13572" width="15.5703125" style="100" customWidth="1"/>
    <col min="13573" max="13824" width="8.85546875" style="100"/>
    <col min="13825" max="13825" width="37.140625" style="100" customWidth="1"/>
    <col min="13826" max="13826" width="13.5703125" style="100" customWidth="1"/>
    <col min="13827" max="13827" width="16.140625" style="100" customWidth="1"/>
    <col min="13828" max="13828" width="15.5703125" style="100" customWidth="1"/>
    <col min="13829" max="14080" width="8.85546875" style="100"/>
    <col min="14081" max="14081" width="37.140625" style="100" customWidth="1"/>
    <col min="14082" max="14082" width="13.5703125" style="100" customWidth="1"/>
    <col min="14083" max="14083" width="16.140625" style="100" customWidth="1"/>
    <col min="14084" max="14084" width="15.5703125" style="100" customWidth="1"/>
    <col min="14085" max="14336" width="8.85546875" style="100"/>
    <col min="14337" max="14337" width="37.140625" style="100" customWidth="1"/>
    <col min="14338" max="14338" width="13.5703125" style="100" customWidth="1"/>
    <col min="14339" max="14339" width="16.140625" style="100" customWidth="1"/>
    <col min="14340" max="14340" width="15.5703125" style="100" customWidth="1"/>
    <col min="14341" max="14592" width="8.85546875" style="100"/>
    <col min="14593" max="14593" width="37.140625" style="100" customWidth="1"/>
    <col min="14594" max="14594" width="13.5703125" style="100" customWidth="1"/>
    <col min="14595" max="14595" width="16.140625" style="100" customWidth="1"/>
    <col min="14596" max="14596" width="15.5703125" style="100" customWidth="1"/>
    <col min="14597" max="14848" width="8.85546875" style="100"/>
    <col min="14849" max="14849" width="37.140625" style="100" customWidth="1"/>
    <col min="14850" max="14850" width="13.5703125" style="100" customWidth="1"/>
    <col min="14851" max="14851" width="16.140625" style="100" customWidth="1"/>
    <col min="14852" max="14852" width="15.5703125" style="100" customWidth="1"/>
    <col min="14853" max="15104" width="8.85546875" style="100"/>
    <col min="15105" max="15105" width="37.140625" style="100" customWidth="1"/>
    <col min="15106" max="15106" width="13.5703125" style="100" customWidth="1"/>
    <col min="15107" max="15107" width="16.140625" style="100" customWidth="1"/>
    <col min="15108" max="15108" width="15.5703125" style="100" customWidth="1"/>
    <col min="15109" max="15360" width="8.85546875" style="100"/>
    <col min="15361" max="15361" width="37.140625" style="100" customWidth="1"/>
    <col min="15362" max="15362" width="13.5703125" style="100" customWidth="1"/>
    <col min="15363" max="15363" width="16.140625" style="100" customWidth="1"/>
    <col min="15364" max="15364" width="15.5703125" style="100" customWidth="1"/>
    <col min="15365" max="15616" width="8.85546875" style="100"/>
    <col min="15617" max="15617" width="37.140625" style="100" customWidth="1"/>
    <col min="15618" max="15618" width="13.5703125" style="100" customWidth="1"/>
    <col min="15619" max="15619" width="16.140625" style="100" customWidth="1"/>
    <col min="15620" max="15620" width="15.5703125" style="100" customWidth="1"/>
    <col min="15621" max="15872" width="8.85546875" style="100"/>
    <col min="15873" max="15873" width="37.140625" style="100" customWidth="1"/>
    <col min="15874" max="15874" width="13.5703125" style="100" customWidth="1"/>
    <col min="15875" max="15875" width="16.140625" style="100" customWidth="1"/>
    <col min="15876" max="15876" width="15.5703125" style="100" customWidth="1"/>
    <col min="15877" max="16128" width="8.85546875" style="100"/>
    <col min="16129" max="16129" width="37.140625" style="100" customWidth="1"/>
    <col min="16130" max="16130" width="13.5703125" style="100" customWidth="1"/>
    <col min="16131" max="16131" width="16.140625" style="100" customWidth="1"/>
    <col min="16132" max="16132" width="15.5703125" style="100" customWidth="1"/>
    <col min="16133" max="16384" width="8.85546875" style="100"/>
  </cols>
  <sheetData>
    <row r="1" spans="1:4" s="83" customFormat="1" ht="20.25" x14ac:dyDescent="0.3">
      <c r="A1" s="386" t="s">
        <v>101</v>
      </c>
      <c r="B1" s="386"/>
      <c r="C1" s="386"/>
      <c r="D1" s="386"/>
    </row>
    <row r="2" spans="1:4" s="83" customFormat="1" ht="20.25" x14ac:dyDescent="0.3">
      <c r="A2" s="386" t="s">
        <v>538</v>
      </c>
      <c r="B2" s="386"/>
      <c r="C2" s="386"/>
      <c r="D2" s="386"/>
    </row>
    <row r="3" spans="1:4" s="83" customFormat="1" ht="20.25" x14ac:dyDescent="0.3">
      <c r="A3" s="387" t="s">
        <v>64</v>
      </c>
      <c r="B3" s="387"/>
      <c r="C3" s="387"/>
      <c r="D3" s="387"/>
    </row>
    <row r="4" spans="1:4" s="86" customFormat="1" ht="21.75" customHeight="1" x14ac:dyDescent="0.3">
      <c r="A4" s="279" t="s">
        <v>243</v>
      </c>
      <c r="B4" s="84"/>
      <c r="C4" s="84"/>
      <c r="D4" s="84"/>
    </row>
    <row r="5" spans="1:4" s="86" customFormat="1" ht="20.25" customHeight="1" x14ac:dyDescent="0.2">
      <c r="A5" s="413"/>
      <c r="B5" s="437" t="s">
        <v>102</v>
      </c>
      <c r="C5" s="438" t="s">
        <v>103</v>
      </c>
      <c r="D5" s="439" t="s">
        <v>104</v>
      </c>
    </row>
    <row r="6" spans="1:4" s="86" customFormat="1" ht="43.5" customHeight="1" x14ac:dyDescent="0.2">
      <c r="A6" s="413"/>
      <c r="B6" s="437"/>
      <c r="C6" s="438"/>
      <c r="D6" s="439"/>
    </row>
    <row r="7" spans="1:4" s="142" customFormat="1" ht="34.5" customHeight="1" x14ac:dyDescent="0.25">
      <c r="A7" s="139" t="s">
        <v>67</v>
      </c>
      <c r="B7" s="140">
        <f>SUM(B10:B28)</f>
        <v>1675</v>
      </c>
      <c r="C7" s="140">
        <f>'9'!F5</f>
        <v>10713</v>
      </c>
      <c r="D7" s="141">
        <f>ROUND(C7/B7,0)</f>
        <v>6</v>
      </c>
    </row>
    <row r="8" spans="1:4" s="90" customFormat="1" ht="24.75" customHeight="1" x14ac:dyDescent="0.25">
      <c r="A8" s="143" t="s">
        <v>96</v>
      </c>
      <c r="B8" s="144" t="s">
        <v>105</v>
      </c>
      <c r="C8" s="145">
        <f>SUM(C10:C28)</f>
        <v>9896</v>
      </c>
      <c r="D8" s="146" t="s">
        <v>105</v>
      </c>
    </row>
    <row r="9" spans="1:4" s="149" customFormat="1" ht="22.9" customHeight="1" x14ac:dyDescent="0.25">
      <c r="A9" s="130" t="s">
        <v>97</v>
      </c>
      <c r="B9" s="147"/>
      <c r="C9" s="147"/>
      <c r="D9" s="148"/>
    </row>
    <row r="10" spans="1:4" ht="34.5" customHeight="1" x14ac:dyDescent="0.2">
      <c r="A10" s="95" t="s">
        <v>34</v>
      </c>
      <c r="B10" s="96">
        <f>'4'!F7</f>
        <v>144</v>
      </c>
      <c r="C10" s="96">
        <f>'9'!F8</f>
        <v>988</v>
      </c>
      <c r="D10" s="296">
        <f>IF(B10=0,0,C10/B10)</f>
        <v>6.8611111111111107</v>
      </c>
    </row>
    <row r="11" spans="1:4" ht="35.25" customHeight="1" x14ac:dyDescent="0.2">
      <c r="A11" s="95" t="s">
        <v>35</v>
      </c>
      <c r="B11" s="96">
        <f>'4'!F8</f>
        <v>49</v>
      </c>
      <c r="C11" s="96">
        <f>'9'!F9</f>
        <v>62</v>
      </c>
      <c r="D11" s="296">
        <f t="shared" ref="D11:D28" si="0">IF(B11=0,0,C11/B11)</f>
        <v>1.2653061224489797</v>
      </c>
    </row>
    <row r="12" spans="1:4" s="103" customFormat="1" ht="20.25" customHeight="1" x14ac:dyDescent="0.25">
      <c r="A12" s="95" t="s">
        <v>36</v>
      </c>
      <c r="B12" s="96">
        <f>'4'!F9</f>
        <v>374</v>
      </c>
      <c r="C12" s="96">
        <f>'9'!F10</f>
        <v>980</v>
      </c>
      <c r="D12" s="296">
        <f t="shared" si="0"/>
        <v>2.6203208556149731</v>
      </c>
    </row>
    <row r="13" spans="1:4" ht="36" customHeight="1" x14ac:dyDescent="0.2">
      <c r="A13" s="95" t="s">
        <v>37</v>
      </c>
      <c r="B13" s="96">
        <f>'4'!F10</f>
        <v>168</v>
      </c>
      <c r="C13" s="96">
        <f>'9'!F11</f>
        <v>449</v>
      </c>
      <c r="D13" s="296">
        <f t="shared" si="0"/>
        <v>2.6726190476190474</v>
      </c>
    </row>
    <row r="14" spans="1:4" ht="39.75" customHeight="1" x14ac:dyDescent="0.2">
      <c r="A14" s="95" t="s">
        <v>38</v>
      </c>
      <c r="B14" s="96">
        <f>'4'!F11</f>
        <v>22</v>
      </c>
      <c r="C14" s="96">
        <f>'9'!F12</f>
        <v>102</v>
      </c>
      <c r="D14" s="296">
        <f t="shared" si="0"/>
        <v>4.6363636363636367</v>
      </c>
    </row>
    <row r="15" spans="1:4" ht="19.5" customHeight="1" x14ac:dyDescent="0.2">
      <c r="A15" s="95" t="s">
        <v>39</v>
      </c>
      <c r="B15" s="96">
        <f>'4'!F12</f>
        <v>37</v>
      </c>
      <c r="C15" s="96">
        <f>'9'!F13</f>
        <v>162</v>
      </c>
      <c r="D15" s="296">
        <f t="shared" si="0"/>
        <v>4.3783783783783781</v>
      </c>
    </row>
    <row r="16" spans="1:4" ht="37.15" customHeight="1" x14ac:dyDescent="0.2">
      <c r="A16" s="95" t="s">
        <v>40</v>
      </c>
      <c r="B16" s="96">
        <f>'4'!F13</f>
        <v>184</v>
      </c>
      <c r="C16" s="96">
        <f>'9'!F14</f>
        <v>1506</v>
      </c>
      <c r="D16" s="296">
        <f t="shared" si="0"/>
        <v>8.1847826086956523</v>
      </c>
    </row>
    <row r="17" spans="1:4" ht="33.6" customHeight="1" x14ac:dyDescent="0.2">
      <c r="A17" s="95" t="s">
        <v>41</v>
      </c>
      <c r="B17" s="96">
        <f>'4'!F14</f>
        <v>92</v>
      </c>
      <c r="C17" s="96">
        <f>'9'!F15</f>
        <v>491</v>
      </c>
      <c r="D17" s="296">
        <f t="shared" si="0"/>
        <v>5.3369565217391308</v>
      </c>
    </row>
    <row r="18" spans="1:4" ht="36.6" customHeight="1" x14ac:dyDescent="0.2">
      <c r="A18" s="95" t="s">
        <v>42</v>
      </c>
      <c r="B18" s="96">
        <f>'4'!F15</f>
        <v>53</v>
      </c>
      <c r="C18" s="96">
        <f>'9'!F16</f>
        <v>158</v>
      </c>
      <c r="D18" s="296">
        <f t="shared" si="0"/>
        <v>2.9811320754716979</v>
      </c>
    </row>
    <row r="19" spans="1:4" ht="24" customHeight="1" x14ac:dyDescent="0.2">
      <c r="A19" s="95" t="s">
        <v>43</v>
      </c>
      <c r="B19" s="96">
        <f>'4'!F16</f>
        <v>2</v>
      </c>
      <c r="C19" s="96">
        <f>'9'!F17</f>
        <v>124</v>
      </c>
      <c r="D19" s="296">
        <f t="shared" si="0"/>
        <v>62</v>
      </c>
    </row>
    <row r="20" spans="1:4" ht="24.75" customHeight="1" x14ac:dyDescent="0.2">
      <c r="A20" s="95" t="s">
        <v>44</v>
      </c>
      <c r="B20" s="96">
        <f>'4'!F17</f>
        <v>9</v>
      </c>
      <c r="C20" s="96">
        <f>'9'!F18</f>
        <v>224</v>
      </c>
      <c r="D20" s="296">
        <f t="shared" si="0"/>
        <v>24.888888888888889</v>
      </c>
    </row>
    <row r="21" spans="1:4" ht="26.25" customHeight="1" x14ac:dyDescent="0.2">
      <c r="A21" s="95" t="s">
        <v>45</v>
      </c>
      <c r="B21" s="96">
        <f>'4'!F18</f>
        <v>18</v>
      </c>
      <c r="C21" s="96">
        <f>'9'!F19</f>
        <v>100</v>
      </c>
      <c r="D21" s="296">
        <f t="shared" si="0"/>
        <v>5.5555555555555554</v>
      </c>
    </row>
    <row r="22" spans="1:4" ht="31.15" customHeight="1" x14ac:dyDescent="0.2">
      <c r="A22" s="95" t="s">
        <v>46</v>
      </c>
      <c r="B22" s="96">
        <f>'4'!F19</f>
        <v>11</v>
      </c>
      <c r="C22" s="96">
        <f>'9'!F20</f>
        <v>147</v>
      </c>
      <c r="D22" s="296">
        <f t="shared" si="0"/>
        <v>13.363636363636363</v>
      </c>
    </row>
    <row r="23" spans="1:4" ht="35.25" customHeight="1" x14ac:dyDescent="0.2">
      <c r="A23" s="95" t="s">
        <v>47</v>
      </c>
      <c r="B23" s="96">
        <f>'4'!F20</f>
        <v>41</v>
      </c>
      <c r="C23" s="96">
        <f>'9'!F21</f>
        <v>234</v>
      </c>
      <c r="D23" s="296">
        <f t="shared" si="0"/>
        <v>5.7073170731707314</v>
      </c>
    </row>
    <row r="24" spans="1:4" ht="38.25" customHeight="1" x14ac:dyDescent="0.2">
      <c r="A24" s="95" t="s">
        <v>48</v>
      </c>
      <c r="B24" s="96">
        <f>'4'!F21</f>
        <v>233</v>
      </c>
      <c r="C24" s="96">
        <f>'9'!F22</f>
        <v>3102</v>
      </c>
      <c r="D24" s="296">
        <f t="shared" si="0"/>
        <v>13.313304721030043</v>
      </c>
    </row>
    <row r="25" spans="1:4" ht="29.45" customHeight="1" x14ac:dyDescent="0.2">
      <c r="A25" s="95" t="s">
        <v>49</v>
      </c>
      <c r="B25" s="96">
        <f>'4'!F22</f>
        <v>135</v>
      </c>
      <c r="C25" s="96">
        <f>'9'!F23</f>
        <v>233</v>
      </c>
      <c r="D25" s="296">
        <f t="shared" si="0"/>
        <v>1.7259259259259259</v>
      </c>
    </row>
    <row r="26" spans="1:4" ht="30.75" customHeight="1" x14ac:dyDescent="0.2">
      <c r="A26" s="95" t="s">
        <v>50</v>
      </c>
      <c r="B26" s="96">
        <f>'4'!F23</f>
        <v>75</v>
      </c>
      <c r="C26" s="96">
        <f>'9'!F24</f>
        <v>694</v>
      </c>
      <c r="D26" s="296">
        <f t="shared" si="0"/>
        <v>9.2533333333333339</v>
      </c>
    </row>
    <row r="27" spans="1:4" ht="30.75" customHeight="1" x14ac:dyDescent="0.2">
      <c r="A27" s="95" t="s">
        <v>51</v>
      </c>
      <c r="B27" s="96">
        <f>'4'!F24</f>
        <v>15</v>
      </c>
      <c r="C27" s="96">
        <f>'9'!F25</f>
        <v>56</v>
      </c>
      <c r="D27" s="296">
        <f t="shared" si="0"/>
        <v>3.7333333333333334</v>
      </c>
    </row>
    <row r="28" spans="1:4" ht="27.6" customHeight="1" x14ac:dyDescent="0.2">
      <c r="A28" s="95" t="s">
        <v>52</v>
      </c>
      <c r="B28" s="96">
        <f>'4'!F25</f>
        <v>13</v>
      </c>
      <c r="C28" s="96">
        <f>'9'!F26</f>
        <v>84</v>
      </c>
      <c r="D28" s="296">
        <f t="shared" si="0"/>
        <v>6.4615384615384617</v>
      </c>
    </row>
    <row r="29" spans="1:4" ht="21.75" customHeight="1" x14ac:dyDescent="0.2">
      <c r="A29" s="436"/>
      <c r="B29" s="436"/>
      <c r="C29" s="104"/>
      <c r="D29" s="104"/>
    </row>
    <row r="30" spans="1:4" x14ac:dyDescent="0.2">
      <c r="A30" s="104"/>
      <c r="B30" s="104"/>
      <c r="C30" s="104"/>
      <c r="D30" s="104"/>
    </row>
    <row r="31" spans="1:4" x14ac:dyDescent="0.2">
      <c r="A31" s="104"/>
      <c r="B31" s="104"/>
      <c r="C31" s="104"/>
      <c r="D31" s="104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A13" sqref="A13"/>
    </sheetView>
  </sheetViews>
  <sheetFormatPr defaultColWidth="8.85546875" defaultRowHeight="12.75" x14ac:dyDescent="0.2"/>
  <cols>
    <col min="1" max="1" width="51.7109375" style="100" customWidth="1"/>
    <col min="2" max="2" width="13.5703125" style="100" customWidth="1"/>
    <col min="3" max="3" width="16.140625" style="100" customWidth="1"/>
    <col min="4" max="4" width="15.5703125" style="100" customWidth="1"/>
    <col min="5" max="256" width="8.85546875" style="100"/>
    <col min="257" max="257" width="51.7109375" style="100" customWidth="1"/>
    <col min="258" max="258" width="13.5703125" style="100" customWidth="1"/>
    <col min="259" max="259" width="16.140625" style="100" customWidth="1"/>
    <col min="260" max="260" width="15.5703125" style="100" customWidth="1"/>
    <col min="261" max="512" width="8.85546875" style="100"/>
    <col min="513" max="513" width="51.7109375" style="100" customWidth="1"/>
    <col min="514" max="514" width="13.5703125" style="100" customWidth="1"/>
    <col min="515" max="515" width="16.140625" style="100" customWidth="1"/>
    <col min="516" max="516" width="15.5703125" style="100" customWidth="1"/>
    <col min="517" max="768" width="8.85546875" style="100"/>
    <col min="769" max="769" width="51.7109375" style="100" customWidth="1"/>
    <col min="770" max="770" width="13.5703125" style="100" customWidth="1"/>
    <col min="771" max="771" width="16.140625" style="100" customWidth="1"/>
    <col min="772" max="772" width="15.5703125" style="100" customWidth="1"/>
    <col min="773" max="1024" width="8.85546875" style="100"/>
    <col min="1025" max="1025" width="51.7109375" style="100" customWidth="1"/>
    <col min="1026" max="1026" width="13.5703125" style="100" customWidth="1"/>
    <col min="1027" max="1027" width="16.140625" style="100" customWidth="1"/>
    <col min="1028" max="1028" width="15.5703125" style="100" customWidth="1"/>
    <col min="1029" max="1280" width="8.85546875" style="100"/>
    <col min="1281" max="1281" width="51.7109375" style="100" customWidth="1"/>
    <col min="1282" max="1282" width="13.5703125" style="100" customWidth="1"/>
    <col min="1283" max="1283" width="16.140625" style="100" customWidth="1"/>
    <col min="1284" max="1284" width="15.5703125" style="100" customWidth="1"/>
    <col min="1285" max="1536" width="8.85546875" style="100"/>
    <col min="1537" max="1537" width="51.7109375" style="100" customWidth="1"/>
    <col min="1538" max="1538" width="13.5703125" style="100" customWidth="1"/>
    <col min="1539" max="1539" width="16.140625" style="100" customWidth="1"/>
    <col min="1540" max="1540" width="15.5703125" style="100" customWidth="1"/>
    <col min="1541" max="1792" width="8.85546875" style="100"/>
    <col min="1793" max="1793" width="51.7109375" style="100" customWidth="1"/>
    <col min="1794" max="1794" width="13.5703125" style="100" customWidth="1"/>
    <col min="1795" max="1795" width="16.140625" style="100" customWidth="1"/>
    <col min="1796" max="1796" width="15.5703125" style="100" customWidth="1"/>
    <col min="1797" max="2048" width="8.85546875" style="100"/>
    <col min="2049" max="2049" width="51.7109375" style="100" customWidth="1"/>
    <col min="2050" max="2050" width="13.5703125" style="100" customWidth="1"/>
    <col min="2051" max="2051" width="16.140625" style="100" customWidth="1"/>
    <col min="2052" max="2052" width="15.5703125" style="100" customWidth="1"/>
    <col min="2053" max="2304" width="8.85546875" style="100"/>
    <col min="2305" max="2305" width="51.7109375" style="100" customWidth="1"/>
    <col min="2306" max="2306" width="13.5703125" style="100" customWidth="1"/>
    <col min="2307" max="2307" width="16.140625" style="100" customWidth="1"/>
    <col min="2308" max="2308" width="15.5703125" style="100" customWidth="1"/>
    <col min="2309" max="2560" width="8.85546875" style="100"/>
    <col min="2561" max="2561" width="51.7109375" style="100" customWidth="1"/>
    <col min="2562" max="2562" width="13.5703125" style="100" customWidth="1"/>
    <col min="2563" max="2563" width="16.140625" style="100" customWidth="1"/>
    <col min="2564" max="2564" width="15.5703125" style="100" customWidth="1"/>
    <col min="2565" max="2816" width="8.85546875" style="100"/>
    <col min="2817" max="2817" width="51.7109375" style="100" customWidth="1"/>
    <col min="2818" max="2818" width="13.5703125" style="100" customWidth="1"/>
    <col min="2819" max="2819" width="16.140625" style="100" customWidth="1"/>
    <col min="2820" max="2820" width="15.5703125" style="100" customWidth="1"/>
    <col min="2821" max="3072" width="8.85546875" style="100"/>
    <col min="3073" max="3073" width="51.7109375" style="100" customWidth="1"/>
    <col min="3074" max="3074" width="13.5703125" style="100" customWidth="1"/>
    <col min="3075" max="3075" width="16.140625" style="100" customWidth="1"/>
    <col min="3076" max="3076" width="15.5703125" style="100" customWidth="1"/>
    <col min="3077" max="3328" width="8.85546875" style="100"/>
    <col min="3329" max="3329" width="51.7109375" style="100" customWidth="1"/>
    <col min="3330" max="3330" width="13.5703125" style="100" customWidth="1"/>
    <col min="3331" max="3331" width="16.140625" style="100" customWidth="1"/>
    <col min="3332" max="3332" width="15.5703125" style="100" customWidth="1"/>
    <col min="3333" max="3584" width="8.85546875" style="100"/>
    <col min="3585" max="3585" width="51.7109375" style="100" customWidth="1"/>
    <col min="3586" max="3586" width="13.5703125" style="100" customWidth="1"/>
    <col min="3587" max="3587" width="16.140625" style="100" customWidth="1"/>
    <col min="3588" max="3588" width="15.5703125" style="100" customWidth="1"/>
    <col min="3589" max="3840" width="8.85546875" style="100"/>
    <col min="3841" max="3841" width="51.7109375" style="100" customWidth="1"/>
    <col min="3842" max="3842" width="13.5703125" style="100" customWidth="1"/>
    <col min="3843" max="3843" width="16.140625" style="100" customWidth="1"/>
    <col min="3844" max="3844" width="15.5703125" style="100" customWidth="1"/>
    <col min="3845" max="4096" width="8.85546875" style="100"/>
    <col min="4097" max="4097" width="51.7109375" style="100" customWidth="1"/>
    <col min="4098" max="4098" width="13.5703125" style="100" customWidth="1"/>
    <col min="4099" max="4099" width="16.140625" style="100" customWidth="1"/>
    <col min="4100" max="4100" width="15.5703125" style="100" customWidth="1"/>
    <col min="4101" max="4352" width="8.85546875" style="100"/>
    <col min="4353" max="4353" width="51.7109375" style="100" customWidth="1"/>
    <col min="4354" max="4354" width="13.5703125" style="100" customWidth="1"/>
    <col min="4355" max="4355" width="16.140625" style="100" customWidth="1"/>
    <col min="4356" max="4356" width="15.5703125" style="100" customWidth="1"/>
    <col min="4357" max="4608" width="8.85546875" style="100"/>
    <col min="4609" max="4609" width="51.7109375" style="100" customWidth="1"/>
    <col min="4610" max="4610" width="13.5703125" style="100" customWidth="1"/>
    <col min="4611" max="4611" width="16.140625" style="100" customWidth="1"/>
    <col min="4612" max="4612" width="15.5703125" style="100" customWidth="1"/>
    <col min="4613" max="4864" width="8.85546875" style="100"/>
    <col min="4865" max="4865" width="51.7109375" style="100" customWidth="1"/>
    <col min="4866" max="4866" width="13.5703125" style="100" customWidth="1"/>
    <col min="4867" max="4867" width="16.140625" style="100" customWidth="1"/>
    <col min="4868" max="4868" width="15.5703125" style="100" customWidth="1"/>
    <col min="4869" max="5120" width="8.85546875" style="100"/>
    <col min="5121" max="5121" width="51.7109375" style="100" customWidth="1"/>
    <col min="5122" max="5122" width="13.5703125" style="100" customWidth="1"/>
    <col min="5123" max="5123" width="16.140625" style="100" customWidth="1"/>
    <col min="5124" max="5124" width="15.5703125" style="100" customWidth="1"/>
    <col min="5125" max="5376" width="8.85546875" style="100"/>
    <col min="5377" max="5377" width="51.7109375" style="100" customWidth="1"/>
    <col min="5378" max="5378" width="13.5703125" style="100" customWidth="1"/>
    <col min="5379" max="5379" width="16.140625" style="100" customWidth="1"/>
    <col min="5380" max="5380" width="15.5703125" style="100" customWidth="1"/>
    <col min="5381" max="5632" width="8.85546875" style="100"/>
    <col min="5633" max="5633" width="51.7109375" style="100" customWidth="1"/>
    <col min="5634" max="5634" width="13.5703125" style="100" customWidth="1"/>
    <col min="5635" max="5635" width="16.140625" style="100" customWidth="1"/>
    <col min="5636" max="5636" width="15.5703125" style="100" customWidth="1"/>
    <col min="5637" max="5888" width="8.85546875" style="100"/>
    <col min="5889" max="5889" width="51.7109375" style="100" customWidth="1"/>
    <col min="5890" max="5890" width="13.5703125" style="100" customWidth="1"/>
    <col min="5891" max="5891" width="16.140625" style="100" customWidth="1"/>
    <col min="5892" max="5892" width="15.5703125" style="100" customWidth="1"/>
    <col min="5893" max="6144" width="8.85546875" style="100"/>
    <col min="6145" max="6145" width="51.7109375" style="100" customWidth="1"/>
    <col min="6146" max="6146" width="13.5703125" style="100" customWidth="1"/>
    <col min="6147" max="6147" width="16.140625" style="100" customWidth="1"/>
    <col min="6148" max="6148" width="15.5703125" style="100" customWidth="1"/>
    <col min="6149" max="6400" width="8.85546875" style="100"/>
    <col min="6401" max="6401" width="51.7109375" style="100" customWidth="1"/>
    <col min="6402" max="6402" width="13.5703125" style="100" customWidth="1"/>
    <col min="6403" max="6403" width="16.140625" style="100" customWidth="1"/>
    <col min="6404" max="6404" width="15.5703125" style="100" customWidth="1"/>
    <col min="6405" max="6656" width="8.85546875" style="100"/>
    <col min="6657" max="6657" width="51.7109375" style="100" customWidth="1"/>
    <col min="6658" max="6658" width="13.5703125" style="100" customWidth="1"/>
    <col min="6659" max="6659" width="16.140625" style="100" customWidth="1"/>
    <col min="6660" max="6660" width="15.5703125" style="100" customWidth="1"/>
    <col min="6661" max="6912" width="8.85546875" style="100"/>
    <col min="6913" max="6913" width="51.7109375" style="100" customWidth="1"/>
    <col min="6914" max="6914" width="13.5703125" style="100" customWidth="1"/>
    <col min="6915" max="6915" width="16.140625" style="100" customWidth="1"/>
    <col min="6916" max="6916" width="15.5703125" style="100" customWidth="1"/>
    <col min="6917" max="7168" width="8.85546875" style="100"/>
    <col min="7169" max="7169" width="51.7109375" style="100" customWidth="1"/>
    <col min="7170" max="7170" width="13.5703125" style="100" customWidth="1"/>
    <col min="7171" max="7171" width="16.140625" style="100" customWidth="1"/>
    <col min="7172" max="7172" width="15.5703125" style="100" customWidth="1"/>
    <col min="7173" max="7424" width="8.85546875" style="100"/>
    <col min="7425" max="7425" width="51.7109375" style="100" customWidth="1"/>
    <col min="7426" max="7426" width="13.5703125" style="100" customWidth="1"/>
    <col min="7427" max="7427" width="16.140625" style="100" customWidth="1"/>
    <col min="7428" max="7428" width="15.5703125" style="100" customWidth="1"/>
    <col min="7429" max="7680" width="8.85546875" style="100"/>
    <col min="7681" max="7681" width="51.7109375" style="100" customWidth="1"/>
    <col min="7682" max="7682" width="13.5703125" style="100" customWidth="1"/>
    <col min="7683" max="7683" width="16.140625" style="100" customWidth="1"/>
    <col min="7684" max="7684" width="15.5703125" style="100" customWidth="1"/>
    <col min="7685" max="7936" width="8.85546875" style="100"/>
    <col min="7937" max="7937" width="51.7109375" style="100" customWidth="1"/>
    <col min="7938" max="7938" width="13.5703125" style="100" customWidth="1"/>
    <col min="7939" max="7939" width="16.140625" style="100" customWidth="1"/>
    <col min="7940" max="7940" width="15.5703125" style="100" customWidth="1"/>
    <col min="7941" max="8192" width="8.85546875" style="100"/>
    <col min="8193" max="8193" width="51.7109375" style="100" customWidth="1"/>
    <col min="8194" max="8194" width="13.5703125" style="100" customWidth="1"/>
    <col min="8195" max="8195" width="16.140625" style="100" customWidth="1"/>
    <col min="8196" max="8196" width="15.5703125" style="100" customWidth="1"/>
    <col min="8197" max="8448" width="8.85546875" style="100"/>
    <col min="8449" max="8449" width="51.7109375" style="100" customWidth="1"/>
    <col min="8450" max="8450" width="13.5703125" style="100" customWidth="1"/>
    <col min="8451" max="8451" width="16.140625" style="100" customWidth="1"/>
    <col min="8452" max="8452" width="15.5703125" style="100" customWidth="1"/>
    <col min="8453" max="8704" width="8.85546875" style="100"/>
    <col min="8705" max="8705" width="51.7109375" style="100" customWidth="1"/>
    <col min="8706" max="8706" width="13.5703125" style="100" customWidth="1"/>
    <col min="8707" max="8707" width="16.140625" style="100" customWidth="1"/>
    <col min="8708" max="8708" width="15.5703125" style="100" customWidth="1"/>
    <col min="8709" max="8960" width="8.85546875" style="100"/>
    <col min="8961" max="8961" width="51.7109375" style="100" customWidth="1"/>
    <col min="8962" max="8962" width="13.5703125" style="100" customWidth="1"/>
    <col min="8963" max="8963" width="16.140625" style="100" customWidth="1"/>
    <col min="8964" max="8964" width="15.5703125" style="100" customWidth="1"/>
    <col min="8965" max="9216" width="8.85546875" style="100"/>
    <col min="9217" max="9217" width="51.7109375" style="100" customWidth="1"/>
    <col min="9218" max="9218" width="13.5703125" style="100" customWidth="1"/>
    <col min="9219" max="9219" width="16.140625" style="100" customWidth="1"/>
    <col min="9220" max="9220" width="15.5703125" style="100" customWidth="1"/>
    <col min="9221" max="9472" width="8.85546875" style="100"/>
    <col min="9473" max="9473" width="51.7109375" style="100" customWidth="1"/>
    <col min="9474" max="9474" width="13.5703125" style="100" customWidth="1"/>
    <col min="9475" max="9475" width="16.140625" style="100" customWidth="1"/>
    <col min="9476" max="9476" width="15.5703125" style="100" customWidth="1"/>
    <col min="9477" max="9728" width="8.85546875" style="100"/>
    <col min="9729" max="9729" width="51.7109375" style="100" customWidth="1"/>
    <col min="9730" max="9730" width="13.5703125" style="100" customWidth="1"/>
    <col min="9731" max="9731" width="16.140625" style="100" customWidth="1"/>
    <col min="9732" max="9732" width="15.5703125" style="100" customWidth="1"/>
    <col min="9733" max="9984" width="8.85546875" style="100"/>
    <col min="9985" max="9985" width="51.7109375" style="100" customWidth="1"/>
    <col min="9986" max="9986" width="13.5703125" style="100" customWidth="1"/>
    <col min="9987" max="9987" width="16.140625" style="100" customWidth="1"/>
    <col min="9988" max="9988" width="15.5703125" style="100" customWidth="1"/>
    <col min="9989" max="10240" width="8.85546875" style="100"/>
    <col min="10241" max="10241" width="51.7109375" style="100" customWidth="1"/>
    <col min="10242" max="10242" width="13.5703125" style="100" customWidth="1"/>
    <col min="10243" max="10243" width="16.140625" style="100" customWidth="1"/>
    <col min="10244" max="10244" width="15.5703125" style="100" customWidth="1"/>
    <col min="10245" max="10496" width="8.85546875" style="100"/>
    <col min="10497" max="10497" width="51.7109375" style="100" customWidth="1"/>
    <col min="10498" max="10498" width="13.5703125" style="100" customWidth="1"/>
    <col min="10499" max="10499" width="16.140625" style="100" customWidth="1"/>
    <col min="10500" max="10500" width="15.5703125" style="100" customWidth="1"/>
    <col min="10501" max="10752" width="8.85546875" style="100"/>
    <col min="10753" max="10753" width="51.7109375" style="100" customWidth="1"/>
    <col min="10754" max="10754" width="13.5703125" style="100" customWidth="1"/>
    <col min="10755" max="10755" width="16.140625" style="100" customWidth="1"/>
    <col min="10756" max="10756" width="15.5703125" style="100" customWidth="1"/>
    <col min="10757" max="11008" width="8.85546875" style="100"/>
    <col min="11009" max="11009" width="51.7109375" style="100" customWidth="1"/>
    <col min="11010" max="11010" width="13.5703125" style="100" customWidth="1"/>
    <col min="11011" max="11011" width="16.140625" style="100" customWidth="1"/>
    <col min="11012" max="11012" width="15.5703125" style="100" customWidth="1"/>
    <col min="11013" max="11264" width="8.85546875" style="100"/>
    <col min="11265" max="11265" width="51.7109375" style="100" customWidth="1"/>
    <col min="11266" max="11266" width="13.5703125" style="100" customWidth="1"/>
    <col min="11267" max="11267" width="16.140625" style="100" customWidth="1"/>
    <col min="11268" max="11268" width="15.5703125" style="100" customWidth="1"/>
    <col min="11269" max="11520" width="8.85546875" style="100"/>
    <col min="11521" max="11521" width="51.7109375" style="100" customWidth="1"/>
    <col min="11522" max="11522" width="13.5703125" style="100" customWidth="1"/>
    <col min="11523" max="11523" width="16.140625" style="100" customWidth="1"/>
    <col min="11524" max="11524" width="15.5703125" style="100" customWidth="1"/>
    <col min="11525" max="11776" width="8.85546875" style="100"/>
    <col min="11777" max="11777" width="51.7109375" style="100" customWidth="1"/>
    <col min="11778" max="11778" width="13.5703125" style="100" customWidth="1"/>
    <col min="11779" max="11779" width="16.140625" style="100" customWidth="1"/>
    <col min="11780" max="11780" width="15.5703125" style="100" customWidth="1"/>
    <col min="11781" max="12032" width="8.85546875" style="100"/>
    <col min="12033" max="12033" width="51.7109375" style="100" customWidth="1"/>
    <col min="12034" max="12034" width="13.5703125" style="100" customWidth="1"/>
    <col min="12035" max="12035" width="16.140625" style="100" customWidth="1"/>
    <col min="12036" max="12036" width="15.5703125" style="100" customWidth="1"/>
    <col min="12037" max="12288" width="8.85546875" style="100"/>
    <col min="12289" max="12289" width="51.7109375" style="100" customWidth="1"/>
    <col min="12290" max="12290" width="13.5703125" style="100" customWidth="1"/>
    <col min="12291" max="12291" width="16.140625" style="100" customWidth="1"/>
    <col min="12292" max="12292" width="15.5703125" style="100" customWidth="1"/>
    <col min="12293" max="12544" width="8.85546875" style="100"/>
    <col min="12545" max="12545" width="51.7109375" style="100" customWidth="1"/>
    <col min="12546" max="12546" width="13.5703125" style="100" customWidth="1"/>
    <col min="12547" max="12547" width="16.140625" style="100" customWidth="1"/>
    <col min="12548" max="12548" width="15.5703125" style="100" customWidth="1"/>
    <col min="12549" max="12800" width="8.85546875" style="100"/>
    <col min="12801" max="12801" width="51.7109375" style="100" customWidth="1"/>
    <col min="12802" max="12802" width="13.5703125" style="100" customWidth="1"/>
    <col min="12803" max="12803" width="16.140625" style="100" customWidth="1"/>
    <col min="12804" max="12804" width="15.5703125" style="100" customWidth="1"/>
    <col min="12805" max="13056" width="8.85546875" style="100"/>
    <col min="13057" max="13057" width="51.7109375" style="100" customWidth="1"/>
    <col min="13058" max="13058" width="13.5703125" style="100" customWidth="1"/>
    <col min="13059" max="13059" width="16.140625" style="100" customWidth="1"/>
    <col min="13060" max="13060" width="15.5703125" style="100" customWidth="1"/>
    <col min="13061" max="13312" width="8.85546875" style="100"/>
    <col min="13313" max="13313" width="51.7109375" style="100" customWidth="1"/>
    <col min="13314" max="13314" width="13.5703125" style="100" customWidth="1"/>
    <col min="13315" max="13315" width="16.140625" style="100" customWidth="1"/>
    <col min="13316" max="13316" width="15.5703125" style="100" customWidth="1"/>
    <col min="13317" max="13568" width="8.85546875" style="100"/>
    <col min="13569" max="13569" width="51.7109375" style="100" customWidth="1"/>
    <col min="13570" max="13570" width="13.5703125" style="100" customWidth="1"/>
    <col min="13571" max="13571" width="16.140625" style="100" customWidth="1"/>
    <col min="13572" max="13572" width="15.5703125" style="100" customWidth="1"/>
    <col min="13573" max="13824" width="8.85546875" style="100"/>
    <col min="13825" max="13825" width="51.7109375" style="100" customWidth="1"/>
    <col min="13826" max="13826" width="13.5703125" style="100" customWidth="1"/>
    <col min="13827" max="13827" width="16.140625" style="100" customWidth="1"/>
    <col min="13828" max="13828" width="15.5703125" style="100" customWidth="1"/>
    <col min="13829" max="14080" width="8.85546875" style="100"/>
    <col min="14081" max="14081" width="51.7109375" style="100" customWidth="1"/>
    <col min="14082" max="14082" width="13.5703125" style="100" customWidth="1"/>
    <col min="14083" max="14083" width="16.140625" style="100" customWidth="1"/>
    <col min="14084" max="14084" width="15.5703125" style="100" customWidth="1"/>
    <col min="14085" max="14336" width="8.85546875" style="100"/>
    <col min="14337" max="14337" width="51.7109375" style="100" customWidth="1"/>
    <col min="14338" max="14338" width="13.5703125" style="100" customWidth="1"/>
    <col min="14339" max="14339" width="16.140625" style="100" customWidth="1"/>
    <col min="14340" max="14340" width="15.5703125" style="100" customWidth="1"/>
    <col min="14341" max="14592" width="8.85546875" style="100"/>
    <col min="14593" max="14593" width="51.7109375" style="100" customWidth="1"/>
    <col min="14594" max="14594" width="13.5703125" style="100" customWidth="1"/>
    <col min="14595" max="14595" width="16.140625" style="100" customWidth="1"/>
    <col min="14596" max="14596" width="15.5703125" style="100" customWidth="1"/>
    <col min="14597" max="14848" width="8.85546875" style="100"/>
    <col min="14849" max="14849" width="51.7109375" style="100" customWidth="1"/>
    <col min="14850" max="14850" width="13.5703125" style="100" customWidth="1"/>
    <col min="14851" max="14851" width="16.140625" style="100" customWidth="1"/>
    <col min="14852" max="14852" width="15.5703125" style="100" customWidth="1"/>
    <col min="14853" max="15104" width="8.85546875" style="100"/>
    <col min="15105" max="15105" width="51.7109375" style="100" customWidth="1"/>
    <col min="15106" max="15106" width="13.5703125" style="100" customWidth="1"/>
    <col min="15107" max="15107" width="16.140625" style="100" customWidth="1"/>
    <col min="15108" max="15108" width="15.5703125" style="100" customWidth="1"/>
    <col min="15109" max="15360" width="8.85546875" style="100"/>
    <col min="15361" max="15361" width="51.7109375" style="100" customWidth="1"/>
    <col min="15362" max="15362" width="13.5703125" style="100" customWidth="1"/>
    <col min="15363" max="15363" width="16.140625" style="100" customWidth="1"/>
    <col min="15364" max="15364" width="15.5703125" style="100" customWidth="1"/>
    <col min="15365" max="15616" width="8.85546875" style="100"/>
    <col min="15617" max="15617" width="51.7109375" style="100" customWidth="1"/>
    <col min="15618" max="15618" width="13.5703125" style="100" customWidth="1"/>
    <col min="15619" max="15619" width="16.140625" style="100" customWidth="1"/>
    <col min="15620" max="15620" width="15.5703125" style="100" customWidth="1"/>
    <col min="15621" max="15872" width="8.85546875" style="100"/>
    <col min="15873" max="15873" width="51.7109375" style="100" customWidth="1"/>
    <col min="15874" max="15874" width="13.5703125" style="100" customWidth="1"/>
    <col min="15875" max="15875" width="16.140625" style="100" customWidth="1"/>
    <col min="15876" max="15876" width="15.5703125" style="100" customWidth="1"/>
    <col min="15877" max="16128" width="8.85546875" style="100"/>
    <col min="16129" max="16129" width="51.7109375" style="100" customWidth="1"/>
    <col min="16130" max="16130" width="13.5703125" style="100" customWidth="1"/>
    <col min="16131" max="16131" width="16.140625" style="100" customWidth="1"/>
    <col min="16132" max="16132" width="15.5703125" style="100" customWidth="1"/>
    <col min="16133" max="16384" width="8.85546875" style="100"/>
  </cols>
  <sheetData>
    <row r="1" spans="1:4" s="83" customFormat="1" ht="20.25" x14ac:dyDescent="0.3">
      <c r="A1" s="386" t="s">
        <v>101</v>
      </c>
      <c r="B1" s="386"/>
      <c r="C1" s="386"/>
      <c r="D1" s="386"/>
    </row>
    <row r="2" spans="1:4" s="83" customFormat="1" ht="20.25" x14ac:dyDescent="0.3">
      <c r="A2" s="386" t="s">
        <v>538</v>
      </c>
      <c r="B2" s="386"/>
      <c r="C2" s="386"/>
      <c r="D2" s="386"/>
    </row>
    <row r="3" spans="1:4" s="83" customFormat="1" ht="18.75" x14ac:dyDescent="0.3">
      <c r="A3" s="412" t="s">
        <v>68</v>
      </c>
      <c r="B3" s="412"/>
      <c r="C3" s="412"/>
      <c r="D3" s="412"/>
    </row>
    <row r="4" spans="1:4" s="86" customFormat="1" ht="19.5" customHeight="1" x14ac:dyDescent="0.3">
      <c r="A4" s="279" t="s">
        <v>243</v>
      </c>
      <c r="B4" s="84"/>
      <c r="C4" s="84"/>
      <c r="D4" s="84"/>
    </row>
    <row r="5" spans="1:4" s="86" customFormat="1" ht="20.25" customHeight="1" x14ac:dyDescent="0.2">
      <c r="A5" s="413"/>
      <c r="B5" s="437" t="s">
        <v>102</v>
      </c>
      <c r="C5" s="438" t="s">
        <v>103</v>
      </c>
      <c r="D5" s="439" t="s">
        <v>104</v>
      </c>
    </row>
    <row r="6" spans="1:4" s="86" customFormat="1" ht="43.5" customHeight="1" x14ac:dyDescent="0.2">
      <c r="A6" s="413"/>
      <c r="B6" s="437"/>
      <c r="C6" s="438"/>
      <c r="D6" s="439"/>
    </row>
    <row r="7" spans="1:4" s="142" customFormat="1" ht="34.5" customHeight="1" x14ac:dyDescent="0.25">
      <c r="A7" s="106" t="s">
        <v>36</v>
      </c>
      <c r="B7" s="127">
        <f>SUM(B8:B31)</f>
        <v>374</v>
      </c>
      <c r="C7" s="127">
        <f>SUM(C8:C31)</f>
        <v>980</v>
      </c>
      <c r="D7" s="141">
        <f>ROUND(C7/B7,0)</f>
        <v>3</v>
      </c>
    </row>
    <row r="8" spans="1:4" ht="19.149999999999999" customHeight="1" x14ac:dyDescent="0.2">
      <c r="A8" s="95" t="s">
        <v>69</v>
      </c>
      <c r="B8" s="96">
        <f>'5'!F6</f>
        <v>90</v>
      </c>
      <c r="C8" s="96">
        <f>'11'!F6</f>
        <v>325</v>
      </c>
      <c r="D8" s="295">
        <f>IF(B8=0,0,C8/B8)</f>
        <v>3.6111111111111112</v>
      </c>
    </row>
    <row r="9" spans="1:4" ht="19.149999999999999" customHeight="1" x14ac:dyDescent="0.2">
      <c r="A9" s="95" t="s">
        <v>70</v>
      </c>
      <c r="B9" s="96">
        <f>'5'!F7</f>
        <v>5</v>
      </c>
      <c r="C9" s="96">
        <f>'11'!F7</f>
        <v>6</v>
      </c>
      <c r="D9" s="295">
        <f t="shared" ref="D9:D31" si="0">IF(B9=0,0,C9/B9)</f>
        <v>1.2</v>
      </c>
    </row>
    <row r="10" spans="1:4" s="103" customFormat="1" ht="19.149999999999999" customHeight="1" x14ac:dyDescent="0.25">
      <c r="A10" s="95" t="s">
        <v>71</v>
      </c>
      <c r="B10" s="96">
        <f>'5'!F8</f>
        <v>9</v>
      </c>
      <c r="C10" s="96">
        <f>'11'!F8</f>
        <v>6</v>
      </c>
      <c r="D10" s="295">
        <f t="shared" si="0"/>
        <v>0.66666666666666663</v>
      </c>
    </row>
    <row r="11" spans="1:4" ht="19.149999999999999" customHeight="1" x14ac:dyDescent="0.2">
      <c r="A11" s="95" t="s">
        <v>72</v>
      </c>
      <c r="B11" s="96">
        <f>'5'!F9</f>
        <v>14</v>
      </c>
      <c r="C11" s="96">
        <f>'11'!F9</f>
        <v>89</v>
      </c>
      <c r="D11" s="295">
        <f t="shared" si="0"/>
        <v>6.3571428571428568</v>
      </c>
    </row>
    <row r="12" spans="1:4" ht="19.149999999999999" customHeight="1" x14ac:dyDescent="0.2">
      <c r="A12" s="95" t="s">
        <v>73</v>
      </c>
      <c r="B12" s="96">
        <f>'5'!F10</f>
        <v>43</v>
      </c>
      <c r="C12" s="96">
        <f>'11'!F10</f>
        <v>41</v>
      </c>
      <c r="D12" s="295">
        <f t="shared" si="0"/>
        <v>0.95348837209302328</v>
      </c>
    </row>
    <row r="13" spans="1:4" ht="31.5" x14ac:dyDescent="0.2">
      <c r="A13" s="95" t="s">
        <v>74</v>
      </c>
      <c r="B13" s="96">
        <f>'5'!F11</f>
        <v>10</v>
      </c>
      <c r="C13" s="96">
        <f>'11'!F11</f>
        <v>80</v>
      </c>
      <c r="D13" s="295">
        <f t="shared" si="0"/>
        <v>8</v>
      </c>
    </row>
    <row r="14" spans="1:4" ht="46.15" customHeight="1" x14ac:dyDescent="0.2">
      <c r="A14" s="95" t="s">
        <v>75</v>
      </c>
      <c r="B14" s="96">
        <f>'5'!F12</f>
        <v>43</v>
      </c>
      <c r="C14" s="96">
        <f>'11'!F12</f>
        <v>99</v>
      </c>
      <c r="D14" s="295">
        <f t="shared" si="0"/>
        <v>2.3023255813953489</v>
      </c>
    </row>
    <row r="15" spans="1:4" ht="18.75" x14ac:dyDescent="0.2">
      <c r="A15" s="95" t="s">
        <v>76</v>
      </c>
      <c r="B15" s="96">
        <f>'5'!F13</f>
        <v>2</v>
      </c>
      <c r="C15" s="96">
        <f>'11'!F13</f>
        <v>16</v>
      </c>
      <c r="D15" s="295">
        <f t="shared" si="0"/>
        <v>8</v>
      </c>
    </row>
    <row r="16" spans="1:4" ht="31.5" x14ac:dyDescent="0.2">
      <c r="A16" s="95" t="s">
        <v>77</v>
      </c>
      <c r="B16" s="96">
        <f>'5'!F14</f>
        <v>3</v>
      </c>
      <c r="C16" s="96">
        <f>'11'!F14</f>
        <v>10</v>
      </c>
      <c r="D16" s="295">
        <f t="shared" si="0"/>
        <v>3.3333333333333335</v>
      </c>
    </row>
    <row r="17" spans="1:4" ht="31.5" x14ac:dyDescent="0.2">
      <c r="A17" s="95" t="s">
        <v>78</v>
      </c>
      <c r="B17" s="96">
        <f>'5'!F15</f>
        <v>3</v>
      </c>
      <c r="C17" s="96">
        <f>'11'!F15</f>
        <v>1</v>
      </c>
      <c r="D17" s="295">
        <f t="shared" si="0"/>
        <v>0.33333333333333331</v>
      </c>
    </row>
    <row r="18" spans="1:4" ht="19.149999999999999" customHeight="1" x14ac:dyDescent="0.2">
      <c r="A18" s="95" t="s">
        <v>79</v>
      </c>
      <c r="B18" s="96">
        <f>'5'!F16</f>
        <v>9</v>
      </c>
      <c r="C18" s="96">
        <f>'11'!F16</f>
        <v>13</v>
      </c>
      <c r="D18" s="295">
        <f t="shared" si="0"/>
        <v>1.4444444444444444</v>
      </c>
    </row>
    <row r="19" spans="1:4" ht="31.5" x14ac:dyDescent="0.2">
      <c r="A19" s="95" t="s">
        <v>80</v>
      </c>
      <c r="B19" s="96">
        <f>'5'!F17</f>
        <v>0</v>
      </c>
      <c r="C19" s="96">
        <f>'11'!F17</f>
        <v>2</v>
      </c>
      <c r="D19" s="295">
        <f t="shared" si="0"/>
        <v>0</v>
      </c>
    </row>
    <row r="20" spans="1:4" ht="19.149999999999999" customHeight="1" x14ac:dyDescent="0.2">
      <c r="A20" s="95" t="s">
        <v>81</v>
      </c>
      <c r="B20" s="96">
        <f>'5'!F18</f>
        <v>7</v>
      </c>
      <c r="C20" s="96">
        <f>'11'!F18</f>
        <v>30</v>
      </c>
      <c r="D20" s="295">
        <f t="shared" si="0"/>
        <v>4.2857142857142856</v>
      </c>
    </row>
    <row r="21" spans="1:4" ht="33" customHeight="1" x14ac:dyDescent="0.2">
      <c r="A21" s="95" t="s">
        <v>82</v>
      </c>
      <c r="B21" s="96">
        <f>'5'!F19</f>
        <v>2</v>
      </c>
      <c r="C21" s="96">
        <f>'11'!F19</f>
        <v>37</v>
      </c>
      <c r="D21" s="295">
        <f t="shared" si="0"/>
        <v>18.5</v>
      </c>
    </row>
    <row r="22" spans="1:4" ht="19.149999999999999" customHeight="1" x14ac:dyDescent="0.2">
      <c r="A22" s="95" t="s">
        <v>83</v>
      </c>
      <c r="B22" s="96">
        <f>'5'!F20</f>
        <v>9</v>
      </c>
      <c r="C22" s="96">
        <f>'11'!F20</f>
        <v>40</v>
      </c>
      <c r="D22" s="295">
        <f t="shared" si="0"/>
        <v>4.4444444444444446</v>
      </c>
    </row>
    <row r="23" spans="1:4" ht="31.5" x14ac:dyDescent="0.2">
      <c r="A23" s="95" t="s">
        <v>84</v>
      </c>
      <c r="B23" s="96">
        <f>'5'!F21</f>
        <v>0</v>
      </c>
      <c r="C23" s="96">
        <f>'11'!F21</f>
        <v>12</v>
      </c>
      <c r="D23" s="295">
        <f t="shared" si="0"/>
        <v>0</v>
      </c>
    </row>
    <row r="24" spans="1:4" ht="31.5" x14ac:dyDescent="0.2">
      <c r="A24" s="95" t="s">
        <v>85</v>
      </c>
      <c r="B24" s="96">
        <f>'5'!F22</f>
        <v>8</v>
      </c>
      <c r="C24" s="96">
        <f>'11'!F22</f>
        <v>2</v>
      </c>
      <c r="D24" s="295">
        <f t="shared" si="0"/>
        <v>0.25</v>
      </c>
    </row>
    <row r="25" spans="1:4" ht="19.149999999999999" customHeight="1" x14ac:dyDescent="0.2">
      <c r="A25" s="95" t="s">
        <v>86</v>
      </c>
      <c r="B25" s="96">
        <f>'5'!F23</f>
        <v>41</v>
      </c>
      <c r="C25" s="96">
        <f>'11'!F23</f>
        <v>48</v>
      </c>
      <c r="D25" s="295">
        <f t="shared" si="0"/>
        <v>1.1707317073170731</v>
      </c>
    </row>
    <row r="26" spans="1:4" ht="19.149999999999999" customHeight="1" x14ac:dyDescent="0.2">
      <c r="A26" s="95" t="s">
        <v>87</v>
      </c>
      <c r="B26" s="96">
        <f>'5'!F24</f>
        <v>0</v>
      </c>
      <c r="C26" s="96">
        <f>'11'!F24</f>
        <v>10</v>
      </c>
      <c r="D26" s="295">
        <f t="shared" si="0"/>
        <v>0</v>
      </c>
    </row>
    <row r="27" spans="1:4" ht="31.5" x14ac:dyDescent="0.2">
      <c r="A27" s="95" t="s">
        <v>88</v>
      </c>
      <c r="B27" s="96">
        <f>'5'!F25</f>
        <v>10</v>
      </c>
      <c r="C27" s="96">
        <f>'11'!F25</f>
        <v>6</v>
      </c>
      <c r="D27" s="295">
        <f t="shared" si="0"/>
        <v>0.6</v>
      </c>
    </row>
    <row r="28" spans="1:4" ht="23.45" customHeight="1" x14ac:dyDescent="0.2">
      <c r="A28" s="95" t="s">
        <v>89</v>
      </c>
      <c r="B28" s="96">
        <f>'5'!F26</f>
        <v>15</v>
      </c>
      <c r="C28" s="96">
        <f>'11'!F26</f>
        <v>36</v>
      </c>
      <c r="D28" s="295">
        <f t="shared" si="0"/>
        <v>2.4</v>
      </c>
    </row>
    <row r="29" spans="1:4" ht="23.45" customHeight="1" x14ac:dyDescent="0.2">
      <c r="A29" s="95" t="s">
        <v>90</v>
      </c>
      <c r="B29" s="96">
        <f>'5'!F27</f>
        <v>44</v>
      </c>
      <c r="C29" s="96">
        <f>'11'!F27</f>
        <v>46</v>
      </c>
      <c r="D29" s="295">
        <f t="shared" si="0"/>
        <v>1.0454545454545454</v>
      </c>
    </row>
    <row r="30" spans="1:4" ht="23.45" customHeight="1" x14ac:dyDescent="0.2">
      <c r="A30" s="95" t="s">
        <v>91</v>
      </c>
      <c r="B30" s="96">
        <f>'5'!F28</f>
        <v>1</v>
      </c>
      <c r="C30" s="96">
        <f>'11'!F28</f>
        <v>5</v>
      </c>
      <c r="D30" s="295">
        <f t="shared" si="0"/>
        <v>5</v>
      </c>
    </row>
    <row r="31" spans="1:4" ht="23.45" customHeight="1" x14ac:dyDescent="0.2">
      <c r="A31" s="95" t="s">
        <v>92</v>
      </c>
      <c r="B31" s="96">
        <f>'5'!F29</f>
        <v>6</v>
      </c>
      <c r="C31" s="96">
        <f>'11'!F29</f>
        <v>20</v>
      </c>
      <c r="D31" s="295">
        <f t="shared" si="0"/>
        <v>3.3333333333333335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C15" sqref="C15"/>
    </sheetView>
  </sheetViews>
  <sheetFormatPr defaultColWidth="8.85546875" defaultRowHeight="12.75" x14ac:dyDescent="0.2"/>
  <cols>
    <col min="1" max="1" width="55.28515625" style="100" customWidth="1"/>
    <col min="2" max="2" width="24" style="100" customWidth="1"/>
    <col min="3" max="3" width="23.42578125" style="100" customWidth="1"/>
    <col min="4" max="4" width="21.5703125" style="100" customWidth="1"/>
    <col min="5" max="256" width="8.85546875" style="100"/>
    <col min="257" max="257" width="55.28515625" style="100" customWidth="1"/>
    <col min="258" max="258" width="24" style="100" customWidth="1"/>
    <col min="259" max="259" width="23.42578125" style="100" customWidth="1"/>
    <col min="260" max="260" width="21.5703125" style="100" customWidth="1"/>
    <col min="261" max="512" width="8.85546875" style="100"/>
    <col min="513" max="513" width="55.28515625" style="100" customWidth="1"/>
    <col min="514" max="514" width="24" style="100" customWidth="1"/>
    <col min="515" max="515" width="23.42578125" style="100" customWidth="1"/>
    <col min="516" max="516" width="21.5703125" style="100" customWidth="1"/>
    <col min="517" max="768" width="8.85546875" style="100"/>
    <col min="769" max="769" width="55.28515625" style="100" customWidth="1"/>
    <col min="770" max="770" width="24" style="100" customWidth="1"/>
    <col min="771" max="771" width="23.42578125" style="100" customWidth="1"/>
    <col min="772" max="772" width="21.5703125" style="100" customWidth="1"/>
    <col min="773" max="1024" width="8.85546875" style="100"/>
    <col min="1025" max="1025" width="55.28515625" style="100" customWidth="1"/>
    <col min="1026" max="1026" width="24" style="100" customWidth="1"/>
    <col min="1027" max="1027" width="23.42578125" style="100" customWidth="1"/>
    <col min="1028" max="1028" width="21.5703125" style="100" customWidth="1"/>
    <col min="1029" max="1280" width="8.85546875" style="100"/>
    <col min="1281" max="1281" width="55.28515625" style="100" customWidth="1"/>
    <col min="1282" max="1282" width="24" style="100" customWidth="1"/>
    <col min="1283" max="1283" width="23.42578125" style="100" customWidth="1"/>
    <col min="1284" max="1284" width="21.5703125" style="100" customWidth="1"/>
    <col min="1285" max="1536" width="8.85546875" style="100"/>
    <col min="1537" max="1537" width="55.28515625" style="100" customWidth="1"/>
    <col min="1538" max="1538" width="24" style="100" customWidth="1"/>
    <col min="1539" max="1539" width="23.42578125" style="100" customWidth="1"/>
    <col min="1540" max="1540" width="21.5703125" style="100" customWidth="1"/>
    <col min="1541" max="1792" width="8.85546875" style="100"/>
    <col min="1793" max="1793" width="55.28515625" style="100" customWidth="1"/>
    <col min="1794" max="1794" width="24" style="100" customWidth="1"/>
    <col min="1795" max="1795" width="23.42578125" style="100" customWidth="1"/>
    <col min="1796" max="1796" width="21.5703125" style="100" customWidth="1"/>
    <col min="1797" max="2048" width="8.85546875" style="100"/>
    <col min="2049" max="2049" width="55.28515625" style="100" customWidth="1"/>
    <col min="2050" max="2050" width="24" style="100" customWidth="1"/>
    <col min="2051" max="2051" width="23.42578125" style="100" customWidth="1"/>
    <col min="2052" max="2052" width="21.5703125" style="100" customWidth="1"/>
    <col min="2053" max="2304" width="8.85546875" style="100"/>
    <col min="2305" max="2305" width="55.28515625" style="100" customWidth="1"/>
    <col min="2306" max="2306" width="24" style="100" customWidth="1"/>
    <col min="2307" max="2307" width="23.42578125" style="100" customWidth="1"/>
    <col min="2308" max="2308" width="21.5703125" style="100" customWidth="1"/>
    <col min="2309" max="2560" width="8.85546875" style="100"/>
    <col min="2561" max="2561" width="55.28515625" style="100" customWidth="1"/>
    <col min="2562" max="2562" width="24" style="100" customWidth="1"/>
    <col min="2563" max="2563" width="23.42578125" style="100" customWidth="1"/>
    <col min="2564" max="2564" width="21.5703125" style="100" customWidth="1"/>
    <col min="2565" max="2816" width="8.85546875" style="100"/>
    <col min="2817" max="2817" width="55.28515625" style="100" customWidth="1"/>
    <col min="2818" max="2818" width="24" style="100" customWidth="1"/>
    <col min="2819" max="2819" width="23.42578125" style="100" customWidth="1"/>
    <col min="2820" max="2820" width="21.5703125" style="100" customWidth="1"/>
    <col min="2821" max="3072" width="8.85546875" style="100"/>
    <col min="3073" max="3073" width="55.28515625" style="100" customWidth="1"/>
    <col min="3074" max="3074" width="24" style="100" customWidth="1"/>
    <col min="3075" max="3075" width="23.42578125" style="100" customWidth="1"/>
    <col min="3076" max="3076" width="21.5703125" style="100" customWidth="1"/>
    <col min="3077" max="3328" width="8.85546875" style="100"/>
    <col min="3329" max="3329" width="55.28515625" style="100" customWidth="1"/>
    <col min="3330" max="3330" width="24" style="100" customWidth="1"/>
    <col min="3331" max="3331" width="23.42578125" style="100" customWidth="1"/>
    <col min="3332" max="3332" width="21.5703125" style="100" customWidth="1"/>
    <col min="3333" max="3584" width="8.85546875" style="100"/>
    <col min="3585" max="3585" width="55.28515625" style="100" customWidth="1"/>
    <col min="3586" max="3586" width="24" style="100" customWidth="1"/>
    <col min="3587" max="3587" width="23.42578125" style="100" customWidth="1"/>
    <col min="3588" max="3588" width="21.5703125" style="100" customWidth="1"/>
    <col min="3589" max="3840" width="8.85546875" style="100"/>
    <col min="3841" max="3841" width="55.28515625" style="100" customWidth="1"/>
    <col min="3842" max="3842" width="24" style="100" customWidth="1"/>
    <col min="3843" max="3843" width="23.42578125" style="100" customWidth="1"/>
    <col min="3844" max="3844" width="21.5703125" style="100" customWidth="1"/>
    <col min="3845" max="4096" width="8.85546875" style="100"/>
    <col min="4097" max="4097" width="55.28515625" style="100" customWidth="1"/>
    <col min="4098" max="4098" width="24" style="100" customWidth="1"/>
    <col min="4099" max="4099" width="23.42578125" style="100" customWidth="1"/>
    <col min="4100" max="4100" width="21.5703125" style="100" customWidth="1"/>
    <col min="4101" max="4352" width="8.85546875" style="100"/>
    <col min="4353" max="4353" width="55.28515625" style="100" customWidth="1"/>
    <col min="4354" max="4354" width="24" style="100" customWidth="1"/>
    <col min="4355" max="4355" width="23.42578125" style="100" customWidth="1"/>
    <col min="4356" max="4356" width="21.5703125" style="100" customWidth="1"/>
    <col min="4357" max="4608" width="8.85546875" style="100"/>
    <col min="4609" max="4609" width="55.28515625" style="100" customWidth="1"/>
    <col min="4610" max="4610" width="24" style="100" customWidth="1"/>
    <col min="4611" max="4611" width="23.42578125" style="100" customWidth="1"/>
    <col min="4612" max="4612" width="21.5703125" style="100" customWidth="1"/>
    <col min="4613" max="4864" width="8.85546875" style="100"/>
    <col min="4865" max="4865" width="55.28515625" style="100" customWidth="1"/>
    <col min="4866" max="4866" width="24" style="100" customWidth="1"/>
    <col min="4867" max="4867" width="23.42578125" style="100" customWidth="1"/>
    <col min="4868" max="4868" width="21.5703125" style="100" customWidth="1"/>
    <col min="4869" max="5120" width="8.85546875" style="100"/>
    <col min="5121" max="5121" width="55.28515625" style="100" customWidth="1"/>
    <col min="5122" max="5122" width="24" style="100" customWidth="1"/>
    <col min="5123" max="5123" width="23.42578125" style="100" customWidth="1"/>
    <col min="5124" max="5124" width="21.5703125" style="100" customWidth="1"/>
    <col min="5125" max="5376" width="8.85546875" style="100"/>
    <col min="5377" max="5377" width="55.28515625" style="100" customWidth="1"/>
    <col min="5378" max="5378" width="24" style="100" customWidth="1"/>
    <col min="5379" max="5379" width="23.42578125" style="100" customWidth="1"/>
    <col min="5380" max="5380" width="21.5703125" style="100" customWidth="1"/>
    <col min="5381" max="5632" width="8.85546875" style="100"/>
    <col min="5633" max="5633" width="55.28515625" style="100" customWidth="1"/>
    <col min="5634" max="5634" width="24" style="100" customWidth="1"/>
    <col min="5635" max="5635" width="23.42578125" style="100" customWidth="1"/>
    <col min="5636" max="5636" width="21.5703125" style="100" customWidth="1"/>
    <col min="5637" max="5888" width="8.85546875" style="100"/>
    <col min="5889" max="5889" width="55.28515625" style="100" customWidth="1"/>
    <col min="5890" max="5890" width="24" style="100" customWidth="1"/>
    <col min="5891" max="5891" width="23.42578125" style="100" customWidth="1"/>
    <col min="5892" max="5892" width="21.5703125" style="100" customWidth="1"/>
    <col min="5893" max="6144" width="8.85546875" style="100"/>
    <col min="6145" max="6145" width="55.28515625" style="100" customWidth="1"/>
    <col min="6146" max="6146" width="24" style="100" customWidth="1"/>
    <col min="6147" max="6147" width="23.42578125" style="100" customWidth="1"/>
    <col min="6148" max="6148" width="21.5703125" style="100" customWidth="1"/>
    <col min="6149" max="6400" width="8.85546875" style="100"/>
    <col min="6401" max="6401" width="55.28515625" style="100" customWidth="1"/>
    <col min="6402" max="6402" width="24" style="100" customWidth="1"/>
    <col min="6403" max="6403" width="23.42578125" style="100" customWidth="1"/>
    <col min="6404" max="6404" width="21.5703125" style="100" customWidth="1"/>
    <col min="6405" max="6656" width="8.85546875" style="100"/>
    <col min="6657" max="6657" width="55.28515625" style="100" customWidth="1"/>
    <col min="6658" max="6658" width="24" style="100" customWidth="1"/>
    <col min="6659" max="6659" width="23.42578125" style="100" customWidth="1"/>
    <col min="6660" max="6660" width="21.5703125" style="100" customWidth="1"/>
    <col min="6661" max="6912" width="8.85546875" style="100"/>
    <col min="6913" max="6913" width="55.28515625" style="100" customWidth="1"/>
    <col min="6914" max="6914" width="24" style="100" customWidth="1"/>
    <col min="6915" max="6915" width="23.42578125" style="100" customWidth="1"/>
    <col min="6916" max="6916" width="21.5703125" style="100" customWidth="1"/>
    <col min="6917" max="7168" width="8.85546875" style="100"/>
    <col min="7169" max="7169" width="55.28515625" style="100" customWidth="1"/>
    <col min="7170" max="7170" width="24" style="100" customWidth="1"/>
    <col min="7171" max="7171" width="23.42578125" style="100" customWidth="1"/>
    <col min="7172" max="7172" width="21.5703125" style="100" customWidth="1"/>
    <col min="7173" max="7424" width="8.85546875" style="100"/>
    <col min="7425" max="7425" width="55.28515625" style="100" customWidth="1"/>
    <col min="7426" max="7426" width="24" style="100" customWidth="1"/>
    <col min="7427" max="7427" width="23.42578125" style="100" customWidth="1"/>
    <col min="7428" max="7428" width="21.5703125" style="100" customWidth="1"/>
    <col min="7429" max="7680" width="8.85546875" style="100"/>
    <col min="7681" max="7681" width="55.28515625" style="100" customWidth="1"/>
    <col min="7682" max="7682" width="24" style="100" customWidth="1"/>
    <col min="7683" max="7683" width="23.42578125" style="100" customWidth="1"/>
    <col min="7684" max="7684" width="21.5703125" style="100" customWidth="1"/>
    <col min="7685" max="7936" width="8.85546875" style="100"/>
    <col min="7937" max="7937" width="55.28515625" style="100" customWidth="1"/>
    <col min="7938" max="7938" width="24" style="100" customWidth="1"/>
    <col min="7939" max="7939" width="23.42578125" style="100" customWidth="1"/>
    <col min="7940" max="7940" width="21.5703125" style="100" customWidth="1"/>
    <col min="7941" max="8192" width="8.85546875" style="100"/>
    <col min="8193" max="8193" width="55.28515625" style="100" customWidth="1"/>
    <col min="8194" max="8194" width="24" style="100" customWidth="1"/>
    <col min="8195" max="8195" width="23.42578125" style="100" customWidth="1"/>
    <col min="8196" max="8196" width="21.5703125" style="100" customWidth="1"/>
    <col min="8197" max="8448" width="8.85546875" style="100"/>
    <col min="8449" max="8449" width="55.28515625" style="100" customWidth="1"/>
    <col min="8450" max="8450" width="24" style="100" customWidth="1"/>
    <col min="8451" max="8451" width="23.42578125" style="100" customWidth="1"/>
    <col min="8452" max="8452" width="21.5703125" style="100" customWidth="1"/>
    <col min="8453" max="8704" width="8.85546875" style="100"/>
    <col min="8705" max="8705" width="55.28515625" style="100" customWidth="1"/>
    <col min="8706" max="8706" width="24" style="100" customWidth="1"/>
    <col min="8707" max="8707" width="23.42578125" style="100" customWidth="1"/>
    <col min="8708" max="8708" width="21.5703125" style="100" customWidth="1"/>
    <col min="8709" max="8960" width="8.85546875" style="100"/>
    <col min="8961" max="8961" width="55.28515625" style="100" customWidth="1"/>
    <col min="8962" max="8962" width="24" style="100" customWidth="1"/>
    <col min="8963" max="8963" width="23.42578125" style="100" customWidth="1"/>
    <col min="8964" max="8964" width="21.5703125" style="100" customWidth="1"/>
    <col min="8965" max="9216" width="8.85546875" style="100"/>
    <col min="9217" max="9217" width="55.28515625" style="100" customWidth="1"/>
    <col min="9218" max="9218" width="24" style="100" customWidth="1"/>
    <col min="9219" max="9219" width="23.42578125" style="100" customWidth="1"/>
    <col min="9220" max="9220" width="21.5703125" style="100" customWidth="1"/>
    <col min="9221" max="9472" width="8.85546875" style="100"/>
    <col min="9473" max="9473" width="55.28515625" style="100" customWidth="1"/>
    <col min="9474" max="9474" width="24" style="100" customWidth="1"/>
    <col min="9475" max="9475" width="23.42578125" style="100" customWidth="1"/>
    <col min="9476" max="9476" width="21.5703125" style="100" customWidth="1"/>
    <col min="9477" max="9728" width="8.85546875" style="100"/>
    <col min="9729" max="9729" width="55.28515625" style="100" customWidth="1"/>
    <col min="9730" max="9730" width="24" style="100" customWidth="1"/>
    <col min="9731" max="9731" width="23.42578125" style="100" customWidth="1"/>
    <col min="9732" max="9732" width="21.5703125" style="100" customWidth="1"/>
    <col min="9733" max="9984" width="8.85546875" style="100"/>
    <col min="9985" max="9985" width="55.28515625" style="100" customWidth="1"/>
    <col min="9986" max="9986" width="24" style="100" customWidth="1"/>
    <col min="9987" max="9987" width="23.42578125" style="100" customWidth="1"/>
    <col min="9988" max="9988" width="21.5703125" style="100" customWidth="1"/>
    <col min="9989" max="10240" width="8.85546875" style="100"/>
    <col min="10241" max="10241" width="55.28515625" style="100" customWidth="1"/>
    <col min="10242" max="10242" width="24" style="100" customWidth="1"/>
    <col min="10243" max="10243" width="23.42578125" style="100" customWidth="1"/>
    <col min="10244" max="10244" width="21.5703125" style="100" customWidth="1"/>
    <col min="10245" max="10496" width="8.85546875" style="100"/>
    <col min="10497" max="10497" width="55.28515625" style="100" customWidth="1"/>
    <col min="10498" max="10498" width="24" style="100" customWidth="1"/>
    <col min="10499" max="10499" width="23.42578125" style="100" customWidth="1"/>
    <col min="10500" max="10500" width="21.5703125" style="100" customWidth="1"/>
    <col min="10501" max="10752" width="8.85546875" style="100"/>
    <col min="10753" max="10753" width="55.28515625" style="100" customWidth="1"/>
    <col min="10754" max="10754" width="24" style="100" customWidth="1"/>
    <col min="10755" max="10755" width="23.42578125" style="100" customWidth="1"/>
    <col min="10756" max="10756" width="21.5703125" style="100" customWidth="1"/>
    <col min="10757" max="11008" width="8.85546875" style="100"/>
    <col min="11009" max="11009" width="55.28515625" style="100" customWidth="1"/>
    <col min="11010" max="11010" width="24" style="100" customWidth="1"/>
    <col min="11011" max="11011" width="23.42578125" style="100" customWidth="1"/>
    <col min="11012" max="11012" width="21.5703125" style="100" customWidth="1"/>
    <col min="11013" max="11264" width="8.85546875" style="100"/>
    <col min="11265" max="11265" width="55.28515625" style="100" customWidth="1"/>
    <col min="11266" max="11266" width="24" style="100" customWidth="1"/>
    <col min="11267" max="11267" width="23.42578125" style="100" customWidth="1"/>
    <col min="11268" max="11268" width="21.5703125" style="100" customWidth="1"/>
    <col min="11269" max="11520" width="8.85546875" style="100"/>
    <col min="11521" max="11521" width="55.28515625" style="100" customWidth="1"/>
    <col min="11522" max="11522" width="24" style="100" customWidth="1"/>
    <col min="11523" max="11523" width="23.42578125" style="100" customWidth="1"/>
    <col min="11524" max="11524" width="21.5703125" style="100" customWidth="1"/>
    <col min="11525" max="11776" width="8.85546875" style="100"/>
    <col min="11777" max="11777" width="55.28515625" style="100" customWidth="1"/>
    <col min="11778" max="11778" width="24" style="100" customWidth="1"/>
    <col min="11779" max="11779" width="23.42578125" style="100" customWidth="1"/>
    <col min="11780" max="11780" width="21.5703125" style="100" customWidth="1"/>
    <col min="11781" max="12032" width="8.85546875" style="100"/>
    <col min="12033" max="12033" width="55.28515625" style="100" customWidth="1"/>
    <col min="12034" max="12034" width="24" style="100" customWidth="1"/>
    <col min="12035" max="12035" width="23.42578125" style="100" customWidth="1"/>
    <col min="12036" max="12036" width="21.5703125" style="100" customWidth="1"/>
    <col min="12037" max="12288" width="8.85546875" style="100"/>
    <col min="12289" max="12289" width="55.28515625" style="100" customWidth="1"/>
    <col min="12290" max="12290" width="24" style="100" customWidth="1"/>
    <col min="12291" max="12291" width="23.42578125" style="100" customWidth="1"/>
    <col min="12292" max="12292" width="21.5703125" style="100" customWidth="1"/>
    <col min="12293" max="12544" width="8.85546875" style="100"/>
    <col min="12545" max="12545" width="55.28515625" style="100" customWidth="1"/>
    <col min="12546" max="12546" width="24" style="100" customWidth="1"/>
    <col min="12547" max="12547" width="23.42578125" style="100" customWidth="1"/>
    <col min="12548" max="12548" width="21.5703125" style="100" customWidth="1"/>
    <col min="12549" max="12800" width="8.85546875" style="100"/>
    <col min="12801" max="12801" width="55.28515625" style="100" customWidth="1"/>
    <col min="12802" max="12802" width="24" style="100" customWidth="1"/>
    <col min="12803" max="12803" width="23.42578125" style="100" customWidth="1"/>
    <col min="12804" max="12804" width="21.5703125" style="100" customWidth="1"/>
    <col min="12805" max="13056" width="8.85546875" style="100"/>
    <col min="13057" max="13057" width="55.28515625" style="100" customWidth="1"/>
    <col min="13058" max="13058" width="24" style="100" customWidth="1"/>
    <col min="13059" max="13059" width="23.42578125" style="100" customWidth="1"/>
    <col min="13060" max="13060" width="21.5703125" style="100" customWidth="1"/>
    <col min="13061" max="13312" width="8.85546875" style="100"/>
    <col min="13313" max="13313" width="55.28515625" style="100" customWidth="1"/>
    <col min="13314" max="13314" width="24" style="100" customWidth="1"/>
    <col min="13315" max="13315" width="23.42578125" style="100" customWidth="1"/>
    <col min="13316" max="13316" width="21.5703125" style="100" customWidth="1"/>
    <col min="13317" max="13568" width="8.85546875" style="100"/>
    <col min="13569" max="13569" width="55.28515625" style="100" customWidth="1"/>
    <col min="13570" max="13570" width="24" style="100" customWidth="1"/>
    <col min="13571" max="13571" width="23.42578125" style="100" customWidth="1"/>
    <col min="13572" max="13572" width="21.5703125" style="100" customWidth="1"/>
    <col min="13573" max="13824" width="8.85546875" style="100"/>
    <col min="13825" max="13825" width="55.28515625" style="100" customWidth="1"/>
    <col min="13826" max="13826" width="24" style="100" customWidth="1"/>
    <col min="13827" max="13827" width="23.42578125" style="100" customWidth="1"/>
    <col min="13828" max="13828" width="21.5703125" style="100" customWidth="1"/>
    <col min="13829" max="14080" width="8.85546875" style="100"/>
    <col min="14081" max="14081" width="55.28515625" style="100" customWidth="1"/>
    <col min="14082" max="14082" width="24" style="100" customWidth="1"/>
    <col min="14083" max="14083" width="23.42578125" style="100" customWidth="1"/>
    <col min="14084" max="14084" width="21.5703125" style="100" customWidth="1"/>
    <col min="14085" max="14336" width="8.85546875" style="100"/>
    <col min="14337" max="14337" width="55.28515625" style="100" customWidth="1"/>
    <col min="14338" max="14338" width="24" style="100" customWidth="1"/>
    <col min="14339" max="14339" width="23.42578125" style="100" customWidth="1"/>
    <col min="14340" max="14340" width="21.5703125" style="100" customWidth="1"/>
    <col min="14341" max="14592" width="8.85546875" style="100"/>
    <col min="14593" max="14593" width="55.28515625" style="100" customWidth="1"/>
    <col min="14594" max="14594" width="24" style="100" customWidth="1"/>
    <col min="14595" max="14595" width="23.42578125" style="100" customWidth="1"/>
    <col min="14596" max="14596" width="21.5703125" style="100" customWidth="1"/>
    <col min="14597" max="14848" width="8.85546875" style="100"/>
    <col min="14849" max="14849" width="55.28515625" style="100" customWidth="1"/>
    <col min="14850" max="14850" width="24" style="100" customWidth="1"/>
    <col min="14851" max="14851" width="23.42578125" style="100" customWidth="1"/>
    <col min="14852" max="14852" width="21.5703125" style="100" customWidth="1"/>
    <col min="14853" max="15104" width="8.85546875" style="100"/>
    <col min="15105" max="15105" width="55.28515625" style="100" customWidth="1"/>
    <col min="15106" max="15106" width="24" style="100" customWidth="1"/>
    <col min="15107" max="15107" width="23.42578125" style="100" customWidth="1"/>
    <col min="15108" max="15108" width="21.5703125" style="100" customWidth="1"/>
    <col min="15109" max="15360" width="8.85546875" style="100"/>
    <col min="15361" max="15361" width="55.28515625" style="100" customWidth="1"/>
    <col min="15362" max="15362" width="24" style="100" customWidth="1"/>
    <col min="15363" max="15363" width="23.42578125" style="100" customWidth="1"/>
    <col min="15364" max="15364" width="21.5703125" style="100" customWidth="1"/>
    <col min="15365" max="15616" width="8.85546875" style="100"/>
    <col min="15617" max="15617" width="55.28515625" style="100" customWidth="1"/>
    <col min="15618" max="15618" width="24" style="100" customWidth="1"/>
    <col min="15619" max="15619" width="23.42578125" style="100" customWidth="1"/>
    <col min="15620" max="15620" width="21.5703125" style="100" customWidth="1"/>
    <col min="15621" max="15872" width="8.85546875" style="100"/>
    <col min="15873" max="15873" width="55.28515625" style="100" customWidth="1"/>
    <col min="15874" max="15874" width="24" style="100" customWidth="1"/>
    <col min="15875" max="15875" width="23.42578125" style="100" customWidth="1"/>
    <col min="15876" max="15876" width="21.5703125" style="100" customWidth="1"/>
    <col min="15877" max="16128" width="8.85546875" style="100"/>
    <col min="16129" max="16129" width="55.28515625" style="100" customWidth="1"/>
    <col min="16130" max="16130" width="24" style="100" customWidth="1"/>
    <col min="16131" max="16131" width="23.42578125" style="100" customWidth="1"/>
    <col min="16132" max="16132" width="21.5703125" style="100" customWidth="1"/>
    <col min="16133" max="16384" width="8.85546875" style="100"/>
  </cols>
  <sheetData>
    <row r="1" spans="1:7" ht="20.25" x14ac:dyDescent="0.3">
      <c r="A1" s="386" t="s">
        <v>101</v>
      </c>
      <c r="B1" s="386"/>
      <c r="C1" s="386"/>
      <c r="D1" s="386"/>
    </row>
    <row r="2" spans="1:7" s="83" customFormat="1" ht="20.25" x14ac:dyDescent="0.3">
      <c r="A2" s="386" t="s">
        <v>538</v>
      </c>
      <c r="B2" s="386"/>
      <c r="C2" s="386"/>
      <c r="D2" s="386"/>
    </row>
    <row r="3" spans="1:7" s="83" customFormat="1" ht="19.5" customHeight="1" x14ac:dyDescent="0.3">
      <c r="A3" s="412" t="s">
        <v>53</v>
      </c>
      <c r="B3" s="412"/>
      <c r="C3" s="412"/>
      <c r="D3" s="412"/>
      <c r="E3" s="150"/>
      <c r="F3" s="150"/>
      <c r="G3" s="150"/>
    </row>
    <row r="4" spans="1:7" s="83" customFormat="1" ht="23.25" customHeight="1" x14ac:dyDescent="0.35">
      <c r="A4" s="279" t="s">
        <v>243</v>
      </c>
      <c r="B4" s="151"/>
      <c r="C4" s="151"/>
      <c r="D4" s="151"/>
    </row>
    <row r="5" spans="1:7" s="86" customFormat="1" ht="25.5" customHeight="1" x14ac:dyDescent="0.2">
      <c r="A5" s="413"/>
      <c r="B5" s="438" t="s">
        <v>102</v>
      </c>
      <c r="C5" s="438" t="s">
        <v>106</v>
      </c>
      <c r="D5" s="438" t="s">
        <v>107</v>
      </c>
    </row>
    <row r="6" spans="1:7" s="86" customFormat="1" ht="48.6" customHeight="1" x14ac:dyDescent="0.2">
      <c r="A6" s="413"/>
      <c r="B6" s="438"/>
      <c r="C6" s="438"/>
      <c r="D6" s="438"/>
    </row>
    <row r="7" spans="1:7" s="111" customFormat="1" ht="42" customHeight="1" x14ac:dyDescent="0.25">
      <c r="A7" s="109" t="s">
        <v>67</v>
      </c>
      <c r="B7" s="110">
        <f>SUM(B9:B17)</f>
        <v>1675</v>
      </c>
      <c r="C7" s="110">
        <f>SUM(C9:C17)</f>
        <v>10713</v>
      </c>
      <c r="D7" s="289">
        <f>ROUND(C7/B7,0)</f>
        <v>6</v>
      </c>
    </row>
    <row r="8" spans="1:7" s="111" customFormat="1" ht="18.75" x14ac:dyDescent="0.25">
      <c r="A8" s="114" t="s">
        <v>54</v>
      </c>
      <c r="B8" s="115"/>
      <c r="C8" s="115"/>
      <c r="D8" s="115"/>
    </row>
    <row r="9" spans="1:7" ht="42" customHeight="1" x14ac:dyDescent="0.2">
      <c r="A9" s="117" t="s">
        <v>55</v>
      </c>
      <c r="B9" s="118">
        <f>'6'!F7</f>
        <v>106</v>
      </c>
      <c r="C9" s="118">
        <f>'16'!F7</f>
        <v>1433</v>
      </c>
      <c r="D9" s="152">
        <f t="shared" ref="D9:D17" si="0">ROUND(C9/B9,0)</f>
        <v>14</v>
      </c>
    </row>
    <row r="10" spans="1:7" ht="25.9" customHeight="1" x14ac:dyDescent="0.2">
      <c r="A10" s="117" t="s">
        <v>56</v>
      </c>
      <c r="B10" s="118">
        <f>'6'!F8</f>
        <v>124</v>
      </c>
      <c r="C10" s="118">
        <f>'16'!F8</f>
        <v>1069</v>
      </c>
      <c r="D10" s="152">
        <f t="shared" si="0"/>
        <v>9</v>
      </c>
    </row>
    <row r="11" spans="1:7" s="103" customFormat="1" ht="25.9" customHeight="1" x14ac:dyDescent="0.25">
      <c r="A11" s="117" t="s">
        <v>57</v>
      </c>
      <c r="B11" s="118">
        <f>'6'!F9</f>
        <v>100</v>
      </c>
      <c r="C11" s="118">
        <f>'16'!F9</f>
        <v>1167</v>
      </c>
      <c r="D11" s="152">
        <f t="shared" si="0"/>
        <v>12</v>
      </c>
    </row>
    <row r="12" spans="1:7" ht="25.9" customHeight="1" x14ac:dyDescent="0.2">
      <c r="A12" s="117" t="s">
        <v>58</v>
      </c>
      <c r="B12" s="118">
        <f>'6'!F10</f>
        <v>45</v>
      </c>
      <c r="C12" s="118">
        <f>'16'!F10</f>
        <v>675</v>
      </c>
      <c r="D12" s="152">
        <f t="shared" si="0"/>
        <v>15</v>
      </c>
    </row>
    <row r="13" spans="1:7" ht="25.9" customHeight="1" x14ac:dyDescent="0.2">
      <c r="A13" s="117" t="s">
        <v>59</v>
      </c>
      <c r="B13" s="118">
        <f>'6'!F11</f>
        <v>152</v>
      </c>
      <c r="C13" s="118">
        <f>'16'!F11</f>
        <v>1874</v>
      </c>
      <c r="D13" s="152">
        <f t="shared" si="0"/>
        <v>12</v>
      </c>
    </row>
    <row r="14" spans="1:7" ht="42" customHeight="1" x14ac:dyDescent="0.2">
      <c r="A14" s="117" t="s">
        <v>60</v>
      </c>
      <c r="B14" s="118">
        <f>'6'!F12</f>
        <v>27</v>
      </c>
      <c r="C14" s="118">
        <f>'16'!F12</f>
        <v>318</v>
      </c>
      <c r="D14" s="152">
        <f t="shared" si="0"/>
        <v>12</v>
      </c>
    </row>
    <row r="15" spans="1:7" ht="34.15" customHeight="1" x14ac:dyDescent="0.2">
      <c r="A15" s="117" t="s">
        <v>61</v>
      </c>
      <c r="B15" s="118">
        <f>'6'!F13</f>
        <v>336</v>
      </c>
      <c r="C15" s="118">
        <f>'16'!F13</f>
        <v>748</v>
      </c>
      <c r="D15" s="152">
        <f t="shared" si="0"/>
        <v>2</v>
      </c>
      <c r="E15" s="102"/>
    </row>
    <row r="16" spans="1:7" ht="72" customHeight="1" x14ac:dyDescent="0.2">
      <c r="A16" s="117" t="s">
        <v>62</v>
      </c>
      <c r="B16" s="118">
        <f>'6'!F14</f>
        <v>582</v>
      </c>
      <c r="C16" s="118">
        <f>'16'!F14</f>
        <v>1914</v>
      </c>
      <c r="D16" s="152">
        <f t="shared" si="0"/>
        <v>3</v>
      </c>
      <c r="E16" s="102"/>
    </row>
    <row r="17" spans="1:5" ht="30.6" customHeight="1" x14ac:dyDescent="0.2">
      <c r="A17" s="117" t="s">
        <v>93</v>
      </c>
      <c r="B17" s="118">
        <f>'6'!F15</f>
        <v>203</v>
      </c>
      <c r="C17" s="118">
        <f>'16'!F15</f>
        <v>1515</v>
      </c>
      <c r="D17" s="152">
        <f t="shared" si="0"/>
        <v>7</v>
      </c>
      <c r="E17" s="102"/>
    </row>
    <row r="18" spans="1:5" x14ac:dyDescent="0.2">
      <c r="A18" s="104"/>
      <c r="B18" s="104"/>
      <c r="C18" s="104"/>
      <c r="D18" s="153"/>
      <c r="E18" s="102"/>
    </row>
    <row r="19" spans="1:5" x14ac:dyDescent="0.2">
      <c r="A19" s="104"/>
      <c r="B19" s="104"/>
      <c r="C19" s="104"/>
      <c r="E19" s="102"/>
    </row>
    <row r="20" spans="1:5" x14ac:dyDescent="0.2">
      <c r="E20" s="102"/>
    </row>
    <row r="21" spans="1:5" x14ac:dyDescent="0.2">
      <c r="E21" s="102"/>
    </row>
    <row r="22" spans="1:5" x14ac:dyDescent="0.2">
      <c r="E22" s="102"/>
    </row>
    <row r="23" spans="1:5" x14ac:dyDescent="0.2">
      <c r="E23" s="102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="70" zoomScaleNormal="100" zoomScaleSheetLayoutView="70" workbookViewId="0">
      <selection activeCell="A27" sqref="A27"/>
    </sheetView>
  </sheetViews>
  <sheetFormatPr defaultColWidth="9.140625" defaultRowHeight="12.75" x14ac:dyDescent="0.2"/>
  <cols>
    <col min="1" max="1" width="70.7109375" style="2" customWidth="1"/>
    <col min="2" max="2" width="15" style="2" customWidth="1"/>
    <col min="3" max="3" width="15.5703125" style="19" customWidth="1"/>
    <col min="4" max="4" width="13.42578125" style="2" customWidth="1"/>
    <col min="5" max="5" width="15" style="2" customWidth="1"/>
    <col min="6" max="6" width="7.5703125" style="2" customWidth="1"/>
    <col min="7" max="16384" width="9.140625" style="2"/>
  </cols>
  <sheetData>
    <row r="1" spans="1:7" ht="63.75" customHeight="1" x14ac:dyDescent="0.45">
      <c r="A1" s="441" t="s">
        <v>293</v>
      </c>
      <c r="B1" s="441"/>
      <c r="C1" s="441"/>
      <c r="D1" s="441"/>
      <c r="E1" s="441"/>
      <c r="F1" s="1"/>
      <c r="G1" s="1"/>
    </row>
    <row r="2" spans="1:7" ht="20.25" customHeight="1" x14ac:dyDescent="0.2">
      <c r="A2" s="442"/>
      <c r="B2" s="442"/>
      <c r="C2" s="442"/>
      <c r="D2" s="442"/>
      <c r="E2" s="442"/>
    </row>
    <row r="3" spans="1:7" ht="18" customHeight="1" x14ac:dyDescent="0.2">
      <c r="A3" s="443" t="s">
        <v>0</v>
      </c>
      <c r="B3" s="445" t="s">
        <v>529</v>
      </c>
      <c r="C3" s="445" t="s">
        <v>530</v>
      </c>
      <c r="D3" s="447" t="s">
        <v>1</v>
      </c>
      <c r="E3" s="448"/>
    </row>
    <row r="4" spans="1:7" ht="46.5" customHeight="1" x14ac:dyDescent="0.2">
      <c r="A4" s="444"/>
      <c r="B4" s="446"/>
      <c r="C4" s="446"/>
      <c r="D4" s="3" t="s">
        <v>2</v>
      </c>
      <c r="E4" s="4" t="s">
        <v>461</v>
      </c>
    </row>
    <row r="5" spans="1:7" ht="27" customHeight="1" x14ac:dyDescent="0.25">
      <c r="A5" s="6" t="s">
        <v>565</v>
      </c>
      <c r="B5" s="302">
        <f>'28'!B9</f>
        <v>31840</v>
      </c>
      <c r="C5" s="302">
        <f>'28'!C9</f>
        <v>30411</v>
      </c>
      <c r="D5" s="8">
        <f t="shared" ref="D5:D18" si="0">ROUND(C5/B5*100,1)</f>
        <v>95.5</v>
      </c>
      <c r="E5" s="366">
        <f t="shared" ref="E5:E18" si="1">C5-B5</f>
        <v>-1429</v>
      </c>
      <c r="F5" s="5"/>
    </row>
    <row r="6" spans="1:7" ht="44.25" customHeight="1" x14ac:dyDescent="0.25">
      <c r="A6" s="7" t="s">
        <v>440</v>
      </c>
      <c r="B6" s="303">
        <f>'28'!F9</f>
        <v>13704</v>
      </c>
      <c r="C6" s="303">
        <f>'28'!G9</f>
        <v>9861</v>
      </c>
      <c r="D6" s="8">
        <f t="shared" si="0"/>
        <v>72</v>
      </c>
      <c r="E6" s="366">
        <f t="shared" si="1"/>
        <v>-3843</v>
      </c>
      <c r="F6" s="5"/>
    </row>
    <row r="7" spans="1:7" ht="26.25" customHeight="1" x14ac:dyDescent="0.25">
      <c r="A7" s="9" t="s">
        <v>441</v>
      </c>
      <c r="B7" s="301">
        <f>'28'!J9</f>
        <v>8852</v>
      </c>
      <c r="C7" s="301">
        <f>'28'!K9</f>
        <v>8215</v>
      </c>
      <c r="D7" s="8">
        <f t="shared" si="0"/>
        <v>92.8</v>
      </c>
      <c r="E7" s="366">
        <f t="shared" si="1"/>
        <v>-637</v>
      </c>
      <c r="F7" s="5"/>
    </row>
    <row r="8" spans="1:7" ht="40.5" customHeight="1" x14ac:dyDescent="0.25">
      <c r="A8" s="10" t="s">
        <v>3</v>
      </c>
      <c r="B8" s="352">
        <f>'28'!N9</f>
        <v>8</v>
      </c>
      <c r="C8" s="352">
        <f>'28'!O9</f>
        <v>2</v>
      </c>
      <c r="D8" s="354">
        <f>IF(B8=0,0,C8/B8)*100</f>
        <v>25</v>
      </c>
      <c r="E8" s="367">
        <f t="shared" si="1"/>
        <v>-6</v>
      </c>
      <c r="F8" s="5"/>
    </row>
    <row r="9" spans="1:7" ht="38.25" customHeight="1" x14ac:dyDescent="0.25">
      <c r="A9" s="11" t="s">
        <v>4</v>
      </c>
      <c r="B9" s="304">
        <f>'28'!R9</f>
        <v>295</v>
      </c>
      <c r="C9" s="304">
        <f>'28'!S9</f>
        <v>139</v>
      </c>
      <c r="D9" s="353">
        <f t="shared" si="0"/>
        <v>47.1</v>
      </c>
      <c r="E9" s="368">
        <f t="shared" si="1"/>
        <v>-156</v>
      </c>
      <c r="F9" s="5"/>
    </row>
    <row r="10" spans="1:7" ht="24.75" customHeight="1" x14ac:dyDescent="0.25">
      <c r="A10" s="12" t="s">
        <v>442</v>
      </c>
      <c r="B10" s="305">
        <f>'28'!Z9</f>
        <v>2119</v>
      </c>
      <c r="C10" s="305">
        <f>'28'!AA9</f>
        <v>2221</v>
      </c>
      <c r="D10" s="8">
        <f t="shared" si="0"/>
        <v>104.8</v>
      </c>
      <c r="E10" s="366">
        <f t="shared" si="1"/>
        <v>102</v>
      </c>
      <c r="F10" s="5"/>
    </row>
    <row r="11" spans="1:7" ht="23.25" customHeight="1" x14ac:dyDescent="0.25">
      <c r="A11" s="13" t="s">
        <v>443</v>
      </c>
      <c r="B11" s="303">
        <f>'28'!AD9</f>
        <v>1422</v>
      </c>
      <c r="C11" s="303">
        <f>'28'!AE9</f>
        <v>1545</v>
      </c>
      <c r="D11" s="8">
        <f t="shared" si="0"/>
        <v>108.6</v>
      </c>
      <c r="E11" s="366">
        <f t="shared" si="1"/>
        <v>123</v>
      </c>
      <c r="F11" s="5"/>
    </row>
    <row r="12" spans="1:7" ht="23.25" customHeight="1" x14ac:dyDescent="0.25">
      <c r="A12" s="359" t="s">
        <v>479</v>
      </c>
      <c r="B12" s="303">
        <f>'28'!V9</f>
        <v>43</v>
      </c>
      <c r="C12" s="303">
        <f>'28'!W9</f>
        <v>3</v>
      </c>
      <c r="D12" s="8">
        <f t="shared" si="0"/>
        <v>7</v>
      </c>
      <c r="E12" s="366">
        <f t="shared" si="1"/>
        <v>-40</v>
      </c>
      <c r="F12" s="5"/>
    </row>
    <row r="13" spans="1:7" ht="45.75" customHeight="1" x14ac:dyDescent="0.25">
      <c r="A13" s="7" t="s">
        <v>444</v>
      </c>
      <c r="B13" s="303">
        <f>'28'!AH9</f>
        <v>1924</v>
      </c>
      <c r="C13" s="303">
        <f>'28'!AI9</f>
        <v>1767</v>
      </c>
      <c r="D13" s="8">
        <f t="shared" si="0"/>
        <v>91.8</v>
      </c>
      <c r="E13" s="366">
        <f t="shared" si="1"/>
        <v>-157</v>
      </c>
      <c r="F13" s="5"/>
    </row>
    <row r="14" spans="1:7" ht="41.25" customHeight="1" x14ac:dyDescent="0.25">
      <c r="A14" s="12" t="s">
        <v>447</v>
      </c>
      <c r="B14" s="371">
        <f>[14]Свод11!$C$10</f>
        <v>39874</v>
      </c>
      <c r="C14" s="371">
        <f>[15]Свод11!$C$10</f>
        <v>38457</v>
      </c>
      <c r="D14" s="8">
        <f t="shared" si="0"/>
        <v>96.4</v>
      </c>
      <c r="E14" s="366">
        <f t="shared" si="1"/>
        <v>-1417</v>
      </c>
      <c r="F14" s="5"/>
    </row>
    <row r="15" spans="1:7" ht="37.5" customHeight="1" x14ac:dyDescent="0.25">
      <c r="A15" s="340" t="s">
        <v>448</v>
      </c>
      <c r="B15" s="305">
        <f>[14]Свод11!$C$11</f>
        <v>27038</v>
      </c>
      <c r="C15" s="305">
        <f>[15]Свод11!$C$11</f>
        <v>26711</v>
      </c>
      <c r="D15" s="8">
        <f t="shared" si="0"/>
        <v>98.8</v>
      </c>
      <c r="E15" s="366">
        <f t="shared" si="1"/>
        <v>-327</v>
      </c>
      <c r="F15" s="5"/>
    </row>
    <row r="16" spans="1:7" ht="28.5" customHeight="1" x14ac:dyDescent="0.25">
      <c r="A16" s="12" t="s">
        <v>445</v>
      </c>
      <c r="B16" s="305">
        <f>'28'!AL9</f>
        <v>28840</v>
      </c>
      <c r="C16" s="305">
        <f>'28'!AM9</f>
        <v>27863</v>
      </c>
      <c r="D16" s="8">
        <f t="shared" si="0"/>
        <v>96.6</v>
      </c>
      <c r="E16" s="366">
        <f t="shared" si="1"/>
        <v>-977</v>
      </c>
      <c r="F16" s="5"/>
    </row>
    <row r="17" spans="1:7" ht="39" customHeight="1" x14ac:dyDescent="0.25">
      <c r="A17" s="14" t="s">
        <v>446</v>
      </c>
      <c r="B17" s="305">
        <f>'28'!AT9</f>
        <v>4076</v>
      </c>
      <c r="C17" s="305">
        <f>'28'!AU9</f>
        <v>3300</v>
      </c>
      <c r="D17" s="8">
        <f t="shared" si="0"/>
        <v>81</v>
      </c>
      <c r="E17" s="366">
        <f t="shared" si="1"/>
        <v>-776</v>
      </c>
      <c r="F17" s="5"/>
    </row>
    <row r="18" spans="1:7" ht="27.75" customHeight="1" x14ac:dyDescent="0.25">
      <c r="A18" s="15" t="s">
        <v>16</v>
      </c>
      <c r="B18" s="302">
        <f>'28'!AX9</f>
        <v>16697</v>
      </c>
      <c r="C18" s="302">
        <f>'28'!AY9</f>
        <v>12913</v>
      </c>
      <c r="D18" s="8">
        <f t="shared" si="0"/>
        <v>77.3</v>
      </c>
      <c r="E18" s="366">
        <f t="shared" si="1"/>
        <v>-3784</v>
      </c>
      <c r="F18" s="5"/>
    </row>
    <row r="19" spans="1:7" ht="19.5" customHeight="1" x14ac:dyDescent="0.25">
      <c r="A19" s="449" t="s">
        <v>5</v>
      </c>
      <c r="B19" s="450"/>
      <c r="C19" s="450"/>
      <c r="D19" s="450"/>
      <c r="E19" s="451"/>
      <c r="F19" s="5"/>
    </row>
    <row r="20" spans="1:7" ht="12.75" customHeight="1" x14ac:dyDescent="0.25">
      <c r="A20" s="452"/>
      <c r="B20" s="453"/>
      <c r="C20" s="453"/>
      <c r="D20" s="453"/>
      <c r="E20" s="454"/>
      <c r="F20" s="5"/>
    </row>
    <row r="21" spans="1:7" ht="21.75" customHeight="1" x14ac:dyDescent="0.25">
      <c r="A21" s="443" t="s">
        <v>0</v>
      </c>
      <c r="B21" s="455" t="s">
        <v>539</v>
      </c>
      <c r="C21" s="455" t="s">
        <v>540</v>
      </c>
      <c r="D21" s="447" t="s">
        <v>1</v>
      </c>
      <c r="E21" s="448"/>
      <c r="F21" s="5"/>
    </row>
    <row r="22" spans="1:7" ht="28.5" customHeight="1" x14ac:dyDescent="0.25">
      <c r="A22" s="444"/>
      <c r="B22" s="456"/>
      <c r="C22" s="456"/>
      <c r="D22" s="3" t="s">
        <v>2</v>
      </c>
      <c r="E22" s="4" t="s">
        <v>460</v>
      </c>
      <c r="F22" s="5"/>
    </row>
    <row r="23" spans="1:7" ht="23.25" customHeight="1" x14ac:dyDescent="0.25">
      <c r="A23" s="7" t="s">
        <v>565</v>
      </c>
      <c r="B23" s="303">
        <f>'28'!BB9</f>
        <v>13267</v>
      </c>
      <c r="C23" s="303">
        <f>'28'!BC9</f>
        <v>10713</v>
      </c>
      <c r="D23" s="8">
        <f t="shared" ref="D23:D26" si="2">ROUND(C23/B23*100,1)</f>
        <v>80.7</v>
      </c>
      <c r="E23" s="366">
        <f>C23-B23</f>
        <v>-2554</v>
      </c>
      <c r="F23" s="5"/>
    </row>
    <row r="24" spans="1:7" ht="20.25" customHeight="1" x14ac:dyDescent="0.25">
      <c r="A24" s="7" t="s">
        <v>445</v>
      </c>
      <c r="B24" s="303">
        <f>'28'!BF9</f>
        <v>11343</v>
      </c>
      <c r="C24" s="303">
        <f>'28'!BG9</f>
        <v>9000</v>
      </c>
      <c r="D24" s="8">
        <f t="shared" si="2"/>
        <v>79.3</v>
      </c>
      <c r="E24" s="366">
        <f>C24-B24</f>
        <v>-2343</v>
      </c>
      <c r="F24" s="5"/>
    </row>
    <row r="25" spans="1:7" ht="24" customHeight="1" x14ac:dyDescent="0.25">
      <c r="A25" s="17" t="s">
        <v>566</v>
      </c>
      <c r="B25" s="306">
        <f>'28'!BJ9</f>
        <v>1367</v>
      </c>
      <c r="C25" s="306">
        <f>'28'!BK9</f>
        <v>1675</v>
      </c>
      <c r="D25" s="8">
        <f t="shared" si="2"/>
        <v>122.5</v>
      </c>
      <c r="E25" s="369">
        <f>C25-B25</f>
        <v>308</v>
      </c>
      <c r="F25" s="5"/>
      <c r="G25" s="16"/>
    </row>
    <row r="26" spans="1:7" ht="25.5" customHeight="1" x14ac:dyDescent="0.25">
      <c r="A26" s="18" t="s">
        <v>6</v>
      </c>
      <c r="B26" s="306">
        <f>'28'!BN9</f>
        <v>6394.58</v>
      </c>
      <c r="C26" s="306">
        <f>'28'!BO9</f>
        <v>7712</v>
      </c>
      <c r="D26" s="357">
        <f t="shared" si="2"/>
        <v>120.6</v>
      </c>
      <c r="E26" s="370" t="s">
        <v>546</v>
      </c>
      <c r="F26" s="5"/>
    </row>
    <row r="27" spans="1:7" ht="25.5" customHeight="1" x14ac:dyDescent="0.25">
      <c r="A27" s="13" t="s">
        <v>449</v>
      </c>
      <c r="B27" s="303">
        <f>'28'!BR9</f>
        <v>9.7051938551572778</v>
      </c>
      <c r="C27" s="303">
        <f>'28'!BS9</f>
        <v>6</v>
      </c>
      <c r="D27" s="457" t="s">
        <v>547</v>
      </c>
      <c r="E27" s="458"/>
      <c r="F27" s="5"/>
    </row>
    <row r="28" spans="1:7" ht="15.75" x14ac:dyDescent="0.2">
      <c r="A28" s="440"/>
      <c r="B28" s="440"/>
      <c r="C28" s="440"/>
      <c r="D28" s="440"/>
      <c r="E28" s="440"/>
    </row>
  </sheetData>
  <mergeCells count="13">
    <mergeCell ref="A28:E28"/>
    <mergeCell ref="A1:E1"/>
    <mergeCell ref="A2:E2"/>
    <mergeCell ref="A3:A4"/>
    <mergeCell ref="B3:B4"/>
    <mergeCell ref="C3:C4"/>
    <mergeCell ref="D3:E3"/>
    <mergeCell ref="A19:E20"/>
    <mergeCell ref="A21:A22"/>
    <mergeCell ref="B21:B22"/>
    <mergeCell ref="C21:C22"/>
    <mergeCell ref="D21:E21"/>
    <mergeCell ref="D27:E27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1"/>
  <sheetViews>
    <sheetView tabSelected="1" view="pageBreakPreview" topLeftCell="AZ1" zoomScale="75" zoomScaleNormal="75" zoomScaleSheetLayoutView="75" workbookViewId="0">
      <selection activeCell="A9" sqref="A9:XFD9"/>
    </sheetView>
  </sheetViews>
  <sheetFormatPr defaultColWidth="9.140625" defaultRowHeight="12.75" x14ac:dyDescent="0.2"/>
  <cols>
    <col min="1" max="1" width="28.42578125" style="24" customWidth="1"/>
    <col min="2" max="3" width="10.5703125" style="24" customWidth="1"/>
    <col min="4" max="4" width="8.42578125" style="24" customWidth="1"/>
    <col min="5" max="5" width="9.140625" style="24" customWidth="1"/>
    <col min="6" max="7" width="10.5703125" style="24" customWidth="1"/>
    <col min="8" max="8" width="8.28515625" style="24" customWidth="1"/>
    <col min="9" max="9" width="9.42578125" style="24" bestFit="1" customWidth="1"/>
    <col min="10" max="11" width="9.7109375" style="24" customWidth="1"/>
    <col min="12" max="12" width="7.42578125" style="24" customWidth="1"/>
    <col min="13" max="13" width="8.28515625" style="24" customWidth="1"/>
    <col min="14" max="15" width="6.5703125" style="24" customWidth="1"/>
    <col min="16" max="16" width="7.85546875" style="24" customWidth="1"/>
    <col min="17" max="17" width="7.140625" style="24" customWidth="1"/>
    <col min="18" max="19" width="8" style="24" customWidth="1"/>
    <col min="20" max="21" width="7.85546875" style="24" customWidth="1"/>
    <col min="22" max="25" width="7.85546875" style="361" customWidth="1"/>
    <col min="26" max="27" width="8.85546875" style="24" customWidth="1"/>
    <col min="28" max="28" width="7.140625" style="24" customWidth="1"/>
    <col min="29" max="29" width="9.42578125" style="24" customWidth="1"/>
    <col min="30" max="31" width="8.140625" style="24" customWidth="1"/>
    <col min="32" max="32" width="10.140625" style="24" customWidth="1"/>
    <col min="33" max="33" width="8.140625" style="24" customWidth="1"/>
    <col min="34" max="36" width="8.85546875" style="24" customWidth="1"/>
    <col min="37" max="37" width="9.28515625" style="24" customWidth="1"/>
    <col min="38" max="38" width="8.5703125" style="24" customWidth="1"/>
    <col min="39" max="39" width="10.140625" style="24" customWidth="1"/>
    <col min="40" max="40" width="7.140625" style="24" customWidth="1"/>
    <col min="41" max="41" width="8.7109375" style="24" customWidth="1"/>
    <col min="42" max="42" width="8.140625" style="24" hidden="1" customWidth="1"/>
    <col min="43" max="43" width="8.42578125" style="24" hidden="1" customWidth="1"/>
    <col min="44" max="44" width="8" style="24" hidden="1" customWidth="1"/>
    <col min="45" max="45" width="8.85546875" style="24" hidden="1" customWidth="1"/>
    <col min="46" max="46" width="10.85546875" style="24" customWidth="1"/>
    <col min="47" max="47" width="9.7109375" style="24" customWidth="1"/>
    <col min="48" max="48" width="8.5703125" style="24" customWidth="1"/>
    <col min="49" max="49" width="8" style="24" customWidth="1"/>
    <col min="50" max="51" width="10.7109375" style="24" customWidth="1"/>
    <col min="52" max="52" width="8" style="24" customWidth="1"/>
    <col min="53" max="53" width="10.140625" style="24" customWidth="1"/>
    <col min="54" max="55" width="8.42578125" style="24" customWidth="1"/>
    <col min="56" max="56" width="6.42578125" style="24" customWidth="1"/>
    <col min="57" max="57" width="9.28515625" style="24" customWidth="1"/>
    <col min="58" max="59" width="8.5703125" style="24" customWidth="1"/>
    <col min="60" max="60" width="6.28515625" style="24" customWidth="1"/>
    <col min="61" max="61" width="8.42578125" style="24" customWidth="1"/>
    <col min="62" max="62" width="8.28515625" style="24" customWidth="1"/>
    <col min="63" max="63" width="7.7109375" style="24" customWidth="1"/>
    <col min="64" max="64" width="6.42578125" style="24" customWidth="1"/>
    <col min="65" max="65" width="8.28515625" style="24" customWidth="1"/>
    <col min="66" max="67" width="6.42578125" style="24" customWidth="1"/>
    <col min="68" max="68" width="7.140625" style="24" customWidth="1"/>
    <col min="69" max="69" width="6.140625" style="24" customWidth="1"/>
    <col min="70" max="71" width="5.5703125" style="24" customWidth="1"/>
    <col min="72" max="72" width="4.85546875" style="24" customWidth="1"/>
    <col min="73" max="77" width="0" style="24" hidden="1" customWidth="1"/>
    <col min="78" max="78" width="17.140625" style="24" hidden="1" customWidth="1"/>
    <col min="79" max="79" width="15.7109375" style="24" hidden="1" customWidth="1"/>
    <col min="80" max="84" width="0" style="24" hidden="1" customWidth="1"/>
    <col min="85" max="85" width="18.5703125" style="24" hidden="1" customWidth="1"/>
    <col min="86" max="86" width="26.140625" style="24" hidden="1" customWidth="1"/>
    <col min="87" max="16384" width="9.140625" style="24"/>
  </cols>
  <sheetData>
    <row r="1" spans="1:86" ht="24.75" customHeight="1" x14ac:dyDescent="0.35">
      <c r="A1" s="20"/>
      <c r="B1" s="459" t="s">
        <v>294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21"/>
      <c r="S1" s="21"/>
      <c r="T1" s="21"/>
      <c r="U1" s="22"/>
      <c r="V1" s="360"/>
      <c r="W1" s="360"/>
      <c r="X1" s="360"/>
      <c r="Y1" s="360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23"/>
      <c r="AM1" s="23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B1" s="25"/>
      <c r="BD1" s="25"/>
      <c r="BE1" s="25"/>
      <c r="BG1" s="23"/>
      <c r="BJ1" s="23"/>
      <c r="BK1" s="23"/>
      <c r="BL1" s="23"/>
      <c r="BM1" s="23"/>
      <c r="BN1" s="460"/>
      <c r="BO1" s="460"/>
      <c r="BP1" s="460"/>
      <c r="BQ1" s="460"/>
      <c r="BR1" s="460"/>
      <c r="BS1" s="460"/>
      <c r="BT1" s="460"/>
    </row>
    <row r="2" spans="1:86" ht="24.75" customHeight="1" thickBot="1" x14ac:dyDescent="0.4">
      <c r="A2" s="26"/>
      <c r="B2" s="461" t="s">
        <v>541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27"/>
      <c r="S2" s="27"/>
      <c r="T2" s="27"/>
      <c r="U2" s="28"/>
      <c r="V2" s="358"/>
      <c r="W2" s="358"/>
      <c r="X2" s="358"/>
      <c r="Y2" s="358"/>
      <c r="Z2" s="29"/>
      <c r="AA2" s="29"/>
      <c r="AC2" s="23" t="s">
        <v>7</v>
      </c>
      <c r="AD2" s="30"/>
      <c r="AE2" s="30"/>
      <c r="AH2" s="30"/>
      <c r="AI2" s="30"/>
      <c r="AJ2" s="30"/>
      <c r="AK2" s="30"/>
      <c r="AL2" s="30"/>
      <c r="AM2" s="30"/>
      <c r="AN2" s="30"/>
      <c r="AP2" s="30"/>
      <c r="AQ2" s="30"/>
      <c r="AR2" s="30"/>
      <c r="AS2" s="30"/>
      <c r="AU2" s="30"/>
      <c r="AX2" s="23" t="s">
        <v>7</v>
      </c>
      <c r="AY2" s="30"/>
      <c r="AZ2" s="30"/>
      <c r="BA2" s="30"/>
      <c r="BB2" s="31"/>
      <c r="BF2" s="31"/>
      <c r="BG2" s="23"/>
      <c r="BT2" s="23" t="s">
        <v>7</v>
      </c>
    </row>
    <row r="3" spans="1:86" ht="16.5" customHeight="1" x14ac:dyDescent="0.2">
      <c r="A3" s="462"/>
      <c r="B3" s="465" t="s">
        <v>567</v>
      </c>
      <c r="C3" s="465"/>
      <c r="D3" s="465"/>
      <c r="E3" s="465"/>
      <c r="F3" s="467" t="s">
        <v>8</v>
      </c>
      <c r="G3" s="468"/>
      <c r="H3" s="468"/>
      <c r="I3" s="469"/>
      <c r="J3" s="467" t="s">
        <v>9</v>
      </c>
      <c r="K3" s="468"/>
      <c r="L3" s="468"/>
      <c r="M3" s="469"/>
      <c r="N3" s="465" t="s">
        <v>10</v>
      </c>
      <c r="O3" s="465"/>
      <c r="P3" s="465"/>
      <c r="Q3" s="465"/>
      <c r="R3" s="465"/>
      <c r="S3" s="465"/>
      <c r="T3" s="465"/>
      <c r="U3" s="465"/>
      <c r="V3" s="467" t="s">
        <v>480</v>
      </c>
      <c r="W3" s="468"/>
      <c r="X3" s="468"/>
      <c r="Y3" s="469"/>
      <c r="Z3" s="467" t="s">
        <v>11</v>
      </c>
      <c r="AA3" s="468"/>
      <c r="AB3" s="468"/>
      <c r="AC3" s="469"/>
      <c r="AD3" s="467" t="s">
        <v>12</v>
      </c>
      <c r="AE3" s="468"/>
      <c r="AF3" s="468"/>
      <c r="AG3" s="469"/>
      <c r="AH3" s="467" t="s">
        <v>13</v>
      </c>
      <c r="AI3" s="468"/>
      <c r="AJ3" s="468"/>
      <c r="AK3" s="469"/>
      <c r="AL3" s="467" t="s">
        <v>14</v>
      </c>
      <c r="AM3" s="468"/>
      <c r="AN3" s="468"/>
      <c r="AO3" s="469"/>
      <c r="AP3" s="480" t="s">
        <v>218</v>
      </c>
      <c r="AQ3" s="481"/>
      <c r="AR3" s="480" t="s">
        <v>219</v>
      </c>
      <c r="AS3" s="481"/>
      <c r="AT3" s="486" t="s">
        <v>15</v>
      </c>
      <c r="AU3" s="486"/>
      <c r="AV3" s="486"/>
      <c r="AW3" s="486"/>
      <c r="AX3" s="465" t="s">
        <v>16</v>
      </c>
      <c r="AY3" s="465"/>
      <c r="AZ3" s="465"/>
      <c r="BA3" s="465"/>
      <c r="BB3" s="467" t="s">
        <v>568</v>
      </c>
      <c r="BC3" s="468"/>
      <c r="BD3" s="468"/>
      <c r="BE3" s="469"/>
      <c r="BF3" s="465" t="s">
        <v>17</v>
      </c>
      <c r="BG3" s="465"/>
      <c r="BH3" s="465"/>
      <c r="BI3" s="465"/>
      <c r="BJ3" s="467" t="s">
        <v>18</v>
      </c>
      <c r="BK3" s="468"/>
      <c r="BL3" s="468"/>
      <c r="BM3" s="468"/>
      <c r="BN3" s="467" t="s">
        <v>6</v>
      </c>
      <c r="BO3" s="468"/>
      <c r="BP3" s="468"/>
      <c r="BQ3" s="469"/>
      <c r="BR3" s="465" t="s">
        <v>19</v>
      </c>
      <c r="BS3" s="465"/>
      <c r="BT3" s="465"/>
    </row>
    <row r="4" spans="1:86" ht="59.25" customHeight="1" x14ac:dyDescent="0.2">
      <c r="A4" s="463"/>
      <c r="B4" s="465"/>
      <c r="C4" s="465"/>
      <c r="D4" s="465"/>
      <c r="E4" s="465"/>
      <c r="F4" s="470"/>
      <c r="G4" s="471"/>
      <c r="H4" s="471"/>
      <c r="I4" s="472"/>
      <c r="J4" s="470"/>
      <c r="K4" s="471"/>
      <c r="L4" s="471"/>
      <c r="M4" s="472"/>
      <c r="N4" s="470" t="s">
        <v>20</v>
      </c>
      <c r="O4" s="471"/>
      <c r="P4" s="471"/>
      <c r="Q4" s="472"/>
      <c r="R4" s="470" t="s">
        <v>21</v>
      </c>
      <c r="S4" s="471"/>
      <c r="T4" s="471"/>
      <c r="U4" s="472"/>
      <c r="V4" s="470"/>
      <c r="W4" s="471"/>
      <c r="X4" s="471"/>
      <c r="Y4" s="472"/>
      <c r="Z4" s="470"/>
      <c r="AA4" s="471"/>
      <c r="AB4" s="471"/>
      <c r="AC4" s="472"/>
      <c r="AD4" s="470"/>
      <c r="AE4" s="471"/>
      <c r="AF4" s="471"/>
      <c r="AG4" s="472"/>
      <c r="AH4" s="470"/>
      <c r="AI4" s="471"/>
      <c r="AJ4" s="471"/>
      <c r="AK4" s="472"/>
      <c r="AL4" s="470"/>
      <c r="AM4" s="471"/>
      <c r="AN4" s="471"/>
      <c r="AO4" s="472"/>
      <c r="AP4" s="482"/>
      <c r="AQ4" s="483"/>
      <c r="AR4" s="482"/>
      <c r="AS4" s="483"/>
      <c r="AT4" s="486"/>
      <c r="AU4" s="486"/>
      <c r="AV4" s="486"/>
      <c r="AW4" s="486"/>
      <c r="AX4" s="465"/>
      <c r="AY4" s="465"/>
      <c r="AZ4" s="465"/>
      <c r="BA4" s="465"/>
      <c r="BB4" s="470"/>
      <c r="BC4" s="471"/>
      <c r="BD4" s="471"/>
      <c r="BE4" s="472"/>
      <c r="BF4" s="465"/>
      <c r="BG4" s="465"/>
      <c r="BH4" s="465"/>
      <c r="BI4" s="465"/>
      <c r="BJ4" s="470"/>
      <c r="BK4" s="471"/>
      <c r="BL4" s="471"/>
      <c r="BM4" s="471"/>
      <c r="BN4" s="470"/>
      <c r="BO4" s="471"/>
      <c r="BP4" s="471"/>
      <c r="BQ4" s="472"/>
      <c r="BR4" s="465"/>
      <c r="BS4" s="465"/>
      <c r="BT4" s="465"/>
    </row>
    <row r="5" spans="1:86" ht="46.5" customHeight="1" x14ac:dyDescent="0.2">
      <c r="A5" s="463"/>
      <c r="B5" s="466"/>
      <c r="C5" s="466"/>
      <c r="D5" s="466"/>
      <c r="E5" s="466"/>
      <c r="F5" s="473"/>
      <c r="G5" s="474"/>
      <c r="H5" s="474"/>
      <c r="I5" s="475"/>
      <c r="J5" s="473"/>
      <c r="K5" s="474"/>
      <c r="L5" s="474"/>
      <c r="M5" s="475"/>
      <c r="N5" s="473"/>
      <c r="O5" s="474"/>
      <c r="P5" s="474"/>
      <c r="Q5" s="475"/>
      <c r="R5" s="473"/>
      <c r="S5" s="474"/>
      <c r="T5" s="474"/>
      <c r="U5" s="475"/>
      <c r="V5" s="473"/>
      <c r="W5" s="474"/>
      <c r="X5" s="474"/>
      <c r="Y5" s="475"/>
      <c r="Z5" s="473"/>
      <c r="AA5" s="474"/>
      <c r="AB5" s="474"/>
      <c r="AC5" s="475"/>
      <c r="AD5" s="473"/>
      <c r="AE5" s="474"/>
      <c r="AF5" s="474"/>
      <c r="AG5" s="475"/>
      <c r="AH5" s="473"/>
      <c r="AI5" s="474"/>
      <c r="AJ5" s="474"/>
      <c r="AK5" s="475"/>
      <c r="AL5" s="473"/>
      <c r="AM5" s="474"/>
      <c r="AN5" s="474"/>
      <c r="AO5" s="475"/>
      <c r="AP5" s="484"/>
      <c r="AQ5" s="485"/>
      <c r="AR5" s="484"/>
      <c r="AS5" s="485"/>
      <c r="AT5" s="486"/>
      <c r="AU5" s="486"/>
      <c r="AV5" s="486"/>
      <c r="AW5" s="486"/>
      <c r="AX5" s="465"/>
      <c r="AY5" s="465"/>
      <c r="AZ5" s="465"/>
      <c r="BA5" s="465"/>
      <c r="BB5" s="473"/>
      <c r="BC5" s="474"/>
      <c r="BD5" s="474"/>
      <c r="BE5" s="475"/>
      <c r="BF5" s="465"/>
      <c r="BG5" s="465"/>
      <c r="BH5" s="465"/>
      <c r="BI5" s="465"/>
      <c r="BJ5" s="473"/>
      <c r="BK5" s="474"/>
      <c r="BL5" s="474"/>
      <c r="BM5" s="474"/>
      <c r="BN5" s="473"/>
      <c r="BO5" s="474"/>
      <c r="BP5" s="474"/>
      <c r="BQ5" s="475"/>
      <c r="BR5" s="465"/>
      <c r="BS5" s="465"/>
      <c r="BT5" s="465"/>
    </row>
    <row r="6" spans="1:86" ht="35.25" customHeight="1" x14ac:dyDescent="0.2">
      <c r="A6" s="463"/>
      <c r="B6" s="476">
        <v>2020</v>
      </c>
      <c r="C6" s="477">
        <v>2021</v>
      </c>
      <c r="D6" s="479" t="s">
        <v>22</v>
      </c>
      <c r="E6" s="479"/>
      <c r="F6" s="476">
        <v>2020</v>
      </c>
      <c r="G6" s="477">
        <v>2021</v>
      </c>
      <c r="H6" s="487" t="s">
        <v>22</v>
      </c>
      <c r="I6" s="488"/>
      <c r="J6" s="476">
        <v>2020</v>
      </c>
      <c r="K6" s="477">
        <v>2021</v>
      </c>
      <c r="L6" s="479" t="s">
        <v>22</v>
      </c>
      <c r="M6" s="479"/>
      <c r="N6" s="476">
        <v>2020</v>
      </c>
      <c r="O6" s="477">
        <v>2021</v>
      </c>
      <c r="P6" s="479" t="s">
        <v>22</v>
      </c>
      <c r="Q6" s="479"/>
      <c r="R6" s="476">
        <v>2020</v>
      </c>
      <c r="S6" s="477">
        <v>2021</v>
      </c>
      <c r="T6" s="479" t="s">
        <v>22</v>
      </c>
      <c r="U6" s="479"/>
      <c r="V6" s="477">
        <v>2020</v>
      </c>
      <c r="W6" s="477">
        <v>2021</v>
      </c>
      <c r="X6" s="479" t="s">
        <v>22</v>
      </c>
      <c r="Y6" s="479"/>
      <c r="Z6" s="476">
        <v>2020</v>
      </c>
      <c r="AA6" s="477">
        <v>2021</v>
      </c>
      <c r="AB6" s="479" t="s">
        <v>22</v>
      </c>
      <c r="AC6" s="479"/>
      <c r="AD6" s="476">
        <v>2020</v>
      </c>
      <c r="AE6" s="477">
        <v>2021</v>
      </c>
      <c r="AF6" s="479" t="s">
        <v>22</v>
      </c>
      <c r="AG6" s="479"/>
      <c r="AH6" s="476">
        <v>2020</v>
      </c>
      <c r="AI6" s="477">
        <v>2021</v>
      </c>
      <c r="AJ6" s="479" t="s">
        <v>22</v>
      </c>
      <c r="AK6" s="479"/>
      <c r="AL6" s="476">
        <v>2020</v>
      </c>
      <c r="AM6" s="477">
        <v>2021</v>
      </c>
      <c r="AN6" s="479" t="s">
        <v>22</v>
      </c>
      <c r="AO6" s="479"/>
      <c r="AP6" s="207"/>
      <c r="AQ6" s="208"/>
      <c r="AR6" s="208"/>
      <c r="AS6" s="208"/>
      <c r="AT6" s="476">
        <v>2020</v>
      </c>
      <c r="AU6" s="477">
        <v>2021</v>
      </c>
      <c r="AV6" s="479" t="s">
        <v>22</v>
      </c>
      <c r="AW6" s="479"/>
      <c r="AX6" s="479" t="s">
        <v>23</v>
      </c>
      <c r="AY6" s="479"/>
      <c r="AZ6" s="479" t="s">
        <v>22</v>
      </c>
      <c r="BA6" s="479"/>
      <c r="BB6" s="476">
        <v>2020</v>
      </c>
      <c r="BC6" s="477">
        <v>2021</v>
      </c>
      <c r="BD6" s="479" t="s">
        <v>22</v>
      </c>
      <c r="BE6" s="479"/>
      <c r="BF6" s="476">
        <v>2020</v>
      </c>
      <c r="BG6" s="477">
        <v>2021</v>
      </c>
      <c r="BH6" s="479" t="s">
        <v>22</v>
      </c>
      <c r="BI6" s="479"/>
      <c r="BJ6" s="476">
        <v>2020</v>
      </c>
      <c r="BK6" s="477">
        <v>2021</v>
      </c>
      <c r="BL6" s="489" t="s">
        <v>22</v>
      </c>
      <c r="BM6" s="490"/>
      <c r="BN6" s="476">
        <v>2020</v>
      </c>
      <c r="BO6" s="477">
        <v>2021</v>
      </c>
      <c r="BP6" s="489" t="s">
        <v>22</v>
      </c>
      <c r="BQ6" s="490"/>
      <c r="BR6" s="476">
        <v>2020</v>
      </c>
      <c r="BS6" s="477">
        <v>2021</v>
      </c>
      <c r="BT6" s="496" t="s">
        <v>24</v>
      </c>
    </row>
    <row r="7" spans="1:86" s="34" customFormat="1" ht="18.75" x14ac:dyDescent="0.2">
      <c r="A7" s="464"/>
      <c r="B7" s="476"/>
      <c r="C7" s="478"/>
      <c r="D7" s="185" t="s">
        <v>2</v>
      </c>
      <c r="E7" s="185" t="s">
        <v>24</v>
      </c>
      <c r="F7" s="476"/>
      <c r="G7" s="478"/>
      <c r="H7" s="185" t="s">
        <v>2</v>
      </c>
      <c r="I7" s="185" t="s">
        <v>24</v>
      </c>
      <c r="J7" s="476"/>
      <c r="K7" s="478"/>
      <c r="L7" s="185" t="s">
        <v>2</v>
      </c>
      <c r="M7" s="185" t="s">
        <v>24</v>
      </c>
      <c r="N7" s="476"/>
      <c r="O7" s="478"/>
      <c r="P7" s="185" t="s">
        <v>2</v>
      </c>
      <c r="Q7" s="185" t="s">
        <v>24</v>
      </c>
      <c r="R7" s="476"/>
      <c r="S7" s="478"/>
      <c r="T7" s="185" t="s">
        <v>2</v>
      </c>
      <c r="U7" s="185" t="s">
        <v>24</v>
      </c>
      <c r="V7" s="478"/>
      <c r="W7" s="478"/>
      <c r="X7" s="365" t="s">
        <v>2</v>
      </c>
      <c r="Y7" s="365" t="s">
        <v>24</v>
      </c>
      <c r="Z7" s="476"/>
      <c r="AA7" s="478"/>
      <c r="AB7" s="185" t="s">
        <v>2</v>
      </c>
      <c r="AC7" s="185" t="s">
        <v>24</v>
      </c>
      <c r="AD7" s="476"/>
      <c r="AE7" s="478"/>
      <c r="AF7" s="185" t="s">
        <v>2</v>
      </c>
      <c r="AG7" s="185" t="s">
        <v>24</v>
      </c>
      <c r="AH7" s="476"/>
      <c r="AI7" s="478"/>
      <c r="AJ7" s="185" t="s">
        <v>2</v>
      </c>
      <c r="AK7" s="185" t="s">
        <v>24</v>
      </c>
      <c r="AL7" s="476"/>
      <c r="AM7" s="478"/>
      <c r="AN7" s="185" t="s">
        <v>2</v>
      </c>
      <c r="AO7" s="185" t="s">
        <v>24</v>
      </c>
      <c r="AP7" s="209">
        <v>2019</v>
      </c>
      <c r="AQ7" s="210">
        <v>2020</v>
      </c>
      <c r="AR7" s="211">
        <v>2019</v>
      </c>
      <c r="AS7" s="212">
        <v>2020</v>
      </c>
      <c r="AT7" s="476"/>
      <c r="AU7" s="478"/>
      <c r="AV7" s="185" t="s">
        <v>2</v>
      </c>
      <c r="AW7" s="185" t="s">
        <v>24</v>
      </c>
      <c r="AX7" s="184">
        <v>2020</v>
      </c>
      <c r="AY7" s="184">
        <v>2021</v>
      </c>
      <c r="AZ7" s="185" t="s">
        <v>2</v>
      </c>
      <c r="BA7" s="185" t="s">
        <v>24</v>
      </c>
      <c r="BB7" s="476"/>
      <c r="BC7" s="478"/>
      <c r="BD7" s="185" t="s">
        <v>2</v>
      </c>
      <c r="BE7" s="185" t="s">
        <v>24</v>
      </c>
      <c r="BF7" s="476"/>
      <c r="BG7" s="478"/>
      <c r="BH7" s="185" t="s">
        <v>2</v>
      </c>
      <c r="BI7" s="185" t="s">
        <v>24</v>
      </c>
      <c r="BJ7" s="476"/>
      <c r="BK7" s="478"/>
      <c r="BL7" s="184" t="s">
        <v>2</v>
      </c>
      <c r="BM7" s="184" t="s">
        <v>24</v>
      </c>
      <c r="BN7" s="476"/>
      <c r="BO7" s="478"/>
      <c r="BP7" s="184" t="s">
        <v>2</v>
      </c>
      <c r="BQ7" s="184" t="s">
        <v>24</v>
      </c>
      <c r="BR7" s="476"/>
      <c r="BS7" s="478"/>
      <c r="BT7" s="497"/>
      <c r="BU7" s="491" t="s">
        <v>25</v>
      </c>
      <c r="BV7" s="491"/>
      <c r="BW7" s="491"/>
      <c r="BX7" s="492"/>
      <c r="BY7" s="493"/>
      <c r="BZ7" s="32">
        <v>2020</v>
      </c>
      <c r="CA7" s="33"/>
      <c r="CB7" s="491" t="s">
        <v>26</v>
      </c>
      <c r="CC7" s="491"/>
      <c r="CD7" s="491"/>
      <c r="CE7" s="492"/>
      <c r="CF7" s="493"/>
      <c r="CG7" s="494">
        <v>2019</v>
      </c>
      <c r="CH7" s="495"/>
    </row>
    <row r="8" spans="1:86" ht="12.75" customHeight="1" x14ac:dyDescent="0.2">
      <c r="A8" s="35" t="s">
        <v>27</v>
      </c>
      <c r="B8" s="35">
        <v>1</v>
      </c>
      <c r="C8" s="35">
        <v>2</v>
      </c>
      <c r="D8" s="364">
        <v>3</v>
      </c>
      <c r="E8" s="364">
        <v>4</v>
      </c>
      <c r="F8" s="364">
        <v>5</v>
      </c>
      <c r="G8" s="364">
        <v>6</v>
      </c>
      <c r="H8" s="364">
        <v>7</v>
      </c>
      <c r="I8" s="364">
        <v>8</v>
      </c>
      <c r="J8" s="364">
        <v>9</v>
      </c>
      <c r="K8" s="364">
        <v>10</v>
      </c>
      <c r="L8" s="364">
        <v>11</v>
      </c>
      <c r="M8" s="364">
        <v>12</v>
      </c>
      <c r="N8" s="364">
        <v>13</v>
      </c>
      <c r="O8" s="364">
        <v>14</v>
      </c>
      <c r="P8" s="364">
        <v>15</v>
      </c>
      <c r="Q8" s="364">
        <v>16</v>
      </c>
      <c r="R8" s="364">
        <v>17</v>
      </c>
      <c r="S8" s="364">
        <v>18</v>
      </c>
      <c r="T8" s="364">
        <v>19</v>
      </c>
      <c r="U8" s="364">
        <v>20</v>
      </c>
      <c r="V8" s="364">
        <v>21</v>
      </c>
      <c r="W8" s="364">
        <v>22</v>
      </c>
      <c r="X8" s="364">
        <v>23</v>
      </c>
      <c r="Y8" s="364">
        <v>24</v>
      </c>
      <c r="Z8" s="364">
        <v>25</v>
      </c>
      <c r="AA8" s="364">
        <v>26</v>
      </c>
      <c r="AB8" s="364">
        <v>27</v>
      </c>
      <c r="AC8" s="364">
        <v>28</v>
      </c>
      <c r="AD8" s="364">
        <v>29</v>
      </c>
      <c r="AE8" s="364">
        <v>30</v>
      </c>
      <c r="AF8" s="364">
        <v>31</v>
      </c>
      <c r="AG8" s="364">
        <v>32</v>
      </c>
      <c r="AH8" s="364">
        <v>33</v>
      </c>
      <c r="AI8" s="364">
        <v>34</v>
      </c>
      <c r="AJ8" s="364">
        <v>35</v>
      </c>
      <c r="AK8" s="364">
        <v>36</v>
      </c>
      <c r="AL8" s="364">
        <v>37</v>
      </c>
      <c r="AM8" s="364">
        <v>38</v>
      </c>
      <c r="AN8" s="364">
        <v>39</v>
      </c>
      <c r="AO8" s="364">
        <v>40</v>
      </c>
      <c r="AP8" s="364">
        <v>41</v>
      </c>
      <c r="AQ8" s="364">
        <v>42</v>
      </c>
      <c r="AR8" s="364">
        <v>43</v>
      </c>
      <c r="AS8" s="364">
        <v>44</v>
      </c>
      <c r="AT8" s="364">
        <v>41</v>
      </c>
      <c r="AU8" s="364">
        <v>42</v>
      </c>
      <c r="AV8" s="364">
        <v>43</v>
      </c>
      <c r="AW8" s="364">
        <v>44</v>
      </c>
      <c r="AX8" s="364">
        <v>45</v>
      </c>
      <c r="AY8" s="364">
        <v>46</v>
      </c>
      <c r="AZ8" s="364">
        <v>47</v>
      </c>
      <c r="BA8" s="364">
        <v>48</v>
      </c>
      <c r="BB8" s="364">
        <v>49</v>
      </c>
      <c r="BC8" s="364">
        <v>50</v>
      </c>
      <c r="BD8" s="364">
        <v>51</v>
      </c>
      <c r="BE8" s="364">
        <v>52</v>
      </c>
      <c r="BF8" s="364">
        <v>53</v>
      </c>
      <c r="BG8" s="364">
        <v>54</v>
      </c>
      <c r="BH8" s="364">
        <v>55</v>
      </c>
      <c r="BI8" s="364">
        <v>56</v>
      </c>
      <c r="BJ8" s="364">
        <v>57</v>
      </c>
      <c r="BK8" s="364">
        <v>58</v>
      </c>
      <c r="BL8" s="364">
        <v>59</v>
      </c>
      <c r="BM8" s="364">
        <v>60</v>
      </c>
      <c r="BN8" s="364">
        <v>61</v>
      </c>
      <c r="BO8" s="364">
        <v>62</v>
      </c>
      <c r="BP8" s="364">
        <v>63</v>
      </c>
      <c r="BQ8" s="364">
        <v>64</v>
      </c>
      <c r="BR8" s="364">
        <v>65</v>
      </c>
      <c r="BS8" s="364">
        <v>66</v>
      </c>
      <c r="BT8" s="364">
        <v>67</v>
      </c>
      <c r="BU8" s="35">
        <v>84</v>
      </c>
      <c r="BV8" s="35">
        <v>85</v>
      </c>
      <c r="BW8" s="35">
        <v>86</v>
      </c>
      <c r="BX8" s="35">
        <v>87</v>
      </c>
      <c r="BY8" s="35">
        <v>88</v>
      </c>
      <c r="BZ8" s="35">
        <v>89</v>
      </c>
      <c r="CA8" s="35">
        <v>90</v>
      </c>
      <c r="CB8" s="35">
        <v>91</v>
      </c>
      <c r="CC8" s="35">
        <v>92</v>
      </c>
      <c r="CD8" s="35">
        <v>93</v>
      </c>
      <c r="CE8" s="35">
        <v>94</v>
      </c>
      <c r="CF8" s="35">
        <v>95</v>
      </c>
      <c r="CG8" s="35">
        <v>96</v>
      </c>
      <c r="CH8" s="35">
        <v>97</v>
      </c>
    </row>
    <row r="9" spans="1:86" s="41" customFormat="1" ht="18.75" customHeight="1" x14ac:dyDescent="0.25">
      <c r="A9" s="290" t="s">
        <v>295</v>
      </c>
      <c r="B9" s="363">
        <f>'[16]2020-21'!F9</f>
        <v>31840</v>
      </c>
      <c r="C9" s="363">
        <f>'[16]2020-21'!G9</f>
        <v>30411</v>
      </c>
      <c r="D9" s="36">
        <f>'[16]2020-21'!H9</f>
        <v>95.5</v>
      </c>
      <c r="E9" s="363">
        <f>'[16]2020-21'!I9</f>
        <v>-1429</v>
      </c>
      <c r="F9" s="363">
        <f>'[16]2020-21'!N9</f>
        <v>13704</v>
      </c>
      <c r="G9" s="363">
        <f>'[16]2020-21'!O9</f>
        <v>9861</v>
      </c>
      <c r="H9" s="36">
        <f>'[16]2020-21'!P9</f>
        <v>72</v>
      </c>
      <c r="I9" s="363">
        <f>'[16]2020-21'!Q9</f>
        <v>-3843</v>
      </c>
      <c r="J9" s="363">
        <f>'[16]2020-21'!R9</f>
        <v>8852</v>
      </c>
      <c r="K9" s="363">
        <f>'[16]2020-21'!S9</f>
        <v>8215</v>
      </c>
      <c r="L9" s="36">
        <f>'[16]2020-21'!T9</f>
        <v>92.8</v>
      </c>
      <c r="M9" s="363">
        <f>'[16]2020-21'!U9</f>
        <v>-637</v>
      </c>
      <c r="N9" s="363">
        <f>'[16]2020-21'!Y9</f>
        <v>8</v>
      </c>
      <c r="O9" s="363">
        <f>'[16]2020-21'!Z9</f>
        <v>2</v>
      </c>
      <c r="P9" s="36">
        <f>'[16]2020-21'!AA9</f>
        <v>25</v>
      </c>
      <c r="Q9" s="363">
        <f>'[16]2020-21'!AB9</f>
        <v>-6</v>
      </c>
      <c r="R9" s="363">
        <f>'[16]2020-21'!AC9</f>
        <v>295</v>
      </c>
      <c r="S9" s="363">
        <f>'[16]2020-21'!AD9</f>
        <v>139</v>
      </c>
      <c r="T9" s="36">
        <f>'[16]2020-21'!AE9</f>
        <v>47.1</v>
      </c>
      <c r="U9" s="363">
        <f>'[16]2020-21'!AF9</f>
        <v>-156</v>
      </c>
      <c r="V9" s="363">
        <f>'[16]2020-21'!AQ9</f>
        <v>43</v>
      </c>
      <c r="W9" s="363">
        <f>'[16]2020-21'!AR9</f>
        <v>3</v>
      </c>
      <c r="X9" s="36">
        <f>'[16]2020-21'!AS9</f>
        <v>7</v>
      </c>
      <c r="Y9" s="363">
        <f>'[16]2020-21'!AT9</f>
        <v>-40</v>
      </c>
      <c r="Z9" s="363">
        <f>'[16]2020-21'!AU9</f>
        <v>2119</v>
      </c>
      <c r="AA9" s="363">
        <f>'[16]2020-21'!AV9</f>
        <v>2221</v>
      </c>
      <c r="AB9" s="36">
        <f>'[16]2020-21'!AW9</f>
        <v>104.8</v>
      </c>
      <c r="AC9" s="363">
        <f>'[16]2020-21'!AX9</f>
        <v>102</v>
      </c>
      <c r="AD9" s="363">
        <f>'[16]2020-21'!BB9</f>
        <v>1422</v>
      </c>
      <c r="AE9" s="363">
        <f>'[16]2020-21'!BC9</f>
        <v>1545</v>
      </c>
      <c r="AF9" s="36">
        <f>'[16]2020-21'!BD9</f>
        <v>108.6</v>
      </c>
      <c r="AG9" s="363">
        <f>'[16]2020-21'!BE9</f>
        <v>123</v>
      </c>
      <c r="AH9" s="363">
        <f>'[16]2020-21'!BI9</f>
        <v>1924</v>
      </c>
      <c r="AI9" s="363">
        <f>'[16]2020-21'!BJ9</f>
        <v>1767</v>
      </c>
      <c r="AJ9" s="36">
        <f>'[16]2020-21'!BK9</f>
        <v>91.8</v>
      </c>
      <c r="AK9" s="363">
        <f>'[16]2020-21'!BL9</f>
        <v>-157</v>
      </c>
      <c r="AL9" s="363">
        <f>'[16]2020-21'!BQ9</f>
        <v>28840</v>
      </c>
      <c r="AM9" s="363">
        <f>'[16]2020-21'!BR9</f>
        <v>27863</v>
      </c>
      <c r="AN9" s="36">
        <f>'[16]2020-21'!BS9</f>
        <v>96.6</v>
      </c>
      <c r="AO9" s="363">
        <f>'[16]2020-21'!BT9</f>
        <v>-977</v>
      </c>
      <c r="AP9" s="213"/>
      <c r="AQ9" s="213"/>
      <c r="AR9" s="214"/>
      <c r="AS9" s="214"/>
      <c r="AT9" s="363">
        <f>'[16]2020-21'!CR9</f>
        <v>4076</v>
      </c>
      <c r="AU9" s="363">
        <f>'[16]2020-21'!CS9</f>
        <v>3300</v>
      </c>
      <c r="AV9" s="36">
        <f>'[16]2020-21'!CT9</f>
        <v>81</v>
      </c>
      <c r="AW9" s="363">
        <f>'[16]2020-21'!CU9</f>
        <v>-776</v>
      </c>
      <c r="AX9" s="363">
        <f>'[16]2020-21'!CV9</f>
        <v>16697</v>
      </c>
      <c r="AY9" s="363">
        <f>'[16]2020-21'!CW9</f>
        <v>12913</v>
      </c>
      <c r="AZ9" s="36">
        <f>'[16]2020-21'!CX9</f>
        <v>77.3</v>
      </c>
      <c r="BA9" s="363">
        <f>'[16]2020-21'!CY9</f>
        <v>-3784</v>
      </c>
      <c r="BB9" s="363">
        <f>'[16]2020-21'!DN9</f>
        <v>13267</v>
      </c>
      <c r="BC9" s="363">
        <f>'[16]2020-21'!DO9</f>
        <v>10713</v>
      </c>
      <c r="BD9" s="36">
        <f>'[16]2020-21'!DP9</f>
        <v>80.7</v>
      </c>
      <c r="BE9" s="363">
        <f>'[16]2020-21'!DQ9</f>
        <v>-2554</v>
      </c>
      <c r="BF9" s="363">
        <f>'[16]2020-21'!DR9</f>
        <v>11343</v>
      </c>
      <c r="BG9" s="363">
        <f>'[16]2020-21'!DS9</f>
        <v>9000</v>
      </c>
      <c r="BH9" s="36">
        <f>'[16]2020-21'!DT9</f>
        <v>79.3</v>
      </c>
      <c r="BI9" s="363">
        <f>'[16]2020-21'!DU9</f>
        <v>-2343</v>
      </c>
      <c r="BJ9" s="363">
        <f>'[16]2020-21'!DV9</f>
        <v>1367</v>
      </c>
      <c r="BK9" s="363">
        <f>'[16]2020-21'!DW9</f>
        <v>1675</v>
      </c>
      <c r="BL9" s="36">
        <f>'[16]2020-21'!DX9</f>
        <v>122.5</v>
      </c>
      <c r="BM9" s="363">
        <f>'[16]2020-21'!DY9</f>
        <v>308</v>
      </c>
      <c r="BN9" s="363">
        <f>'[16]2020-21'!DZ9</f>
        <v>6394.58</v>
      </c>
      <c r="BO9" s="363">
        <f>'[16]2020-21'!EA9</f>
        <v>7712</v>
      </c>
      <c r="BP9" s="36">
        <f>'[16]2020-21'!EB9</f>
        <v>120.6</v>
      </c>
      <c r="BQ9" s="363">
        <f>'[16]2020-21'!EC9</f>
        <v>1317.42</v>
      </c>
      <c r="BR9" s="363">
        <f>'[16]2020-21'!ED9</f>
        <v>9.7051938551572778</v>
      </c>
      <c r="BS9" s="363">
        <f>'[16]2020-21'!EE9</f>
        <v>6</v>
      </c>
      <c r="BT9" s="363">
        <f>'[16]2020-21'!EF9</f>
        <v>-3.7051938551572778</v>
      </c>
      <c r="BU9" s="37"/>
      <c r="BV9" s="37"/>
      <c r="BW9" s="37"/>
      <c r="BX9" s="38"/>
      <c r="BY9" s="39"/>
      <c r="BZ9" s="40"/>
      <c r="CA9" s="40"/>
      <c r="CB9" s="37"/>
      <c r="CC9" s="37">
        <v>10396</v>
      </c>
      <c r="CD9" s="37">
        <v>165</v>
      </c>
      <c r="CE9" s="38">
        <v>280776</v>
      </c>
      <c r="CF9" s="39">
        <v>58441</v>
      </c>
      <c r="CG9" s="40">
        <v>810263</v>
      </c>
      <c r="CH9" s="40">
        <v>660444</v>
      </c>
    </row>
    <row r="10" spans="1:86" s="48" customFormat="1" ht="20.25" customHeight="1" x14ac:dyDescent="0.25">
      <c r="A10" s="291" t="s">
        <v>250</v>
      </c>
      <c r="B10" s="42">
        <f>'[16]2020-21'!F10</f>
        <v>1887</v>
      </c>
      <c r="C10" s="42">
        <f>'[16]2020-21'!G10</f>
        <v>1934</v>
      </c>
      <c r="D10" s="374">
        <f>'[16]2020-21'!H10</f>
        <v>102.5</v>
      </c>
      <c r="E10" s="42">
        <f>'[16]2020-21'!I10</f>
        <v>47</v>
      </c>
      <c r="F10" s="42">
        <f>'[16]2020-21'!N10</f>
        <v>942</v>
      </c>
      <c r="G10" s="42">
        <f>'[16]2020-21'!O10</f>
        <v>654</v>
      </c>
      <c r="H10" s="374">
        <f>'[16]2020-21'!P10</f>
        <v>69.400000000000006</v>
      </c>
      <c r="I10" s="42">
        <f>'[16]2020-21'!Q10</f>
        <v>-288</v>
      </c>
      <c r="J10" s="42">
        <f>'[16]2020-21'!R10</f>
        <v>664</v>
      </c>
      <c r="K10" s="42">
        <f>'[16]2020-21'!S10</f>
        <v>642</v>
      </c>
      <c r="L10" s="374">
        <f>'[16]2020-21'!T10</f>
        <v>96.7</v>
      </c>
      <c r="M10" s="42">
        <f>'[16]2020-21'!U10</f>
        <v>-22</v>
      </c>
      <c r="N10" s="42">
        <f>'[16]2020-21'!Y10</f>
        <v>1</v>
      </c>
      <c r="O10" s="42">
        <f>'[16]2020-21'!Z10</f>
        <v>0</v>
      </c>
      <c r="P10" s="374">
        <f>'[16]2020-21'!AA10</f>
        <v>0</v>
      </c>
      <c r="Q10" s="42">
        <f>'[16]2020-21'!AB10</f>
        <v>-1</v>
      </c>
      <c r="R10" s="42">
        <f>'[16]2020-21'!AC10</f>
        <v>13</v>
      </c>
      <c r="S10" s="42">
        <f>'[16]2020-21'!AD10</f>
        <v>2</v>
      </c>
      <c r="T10" s="374">
        <f>'[16]2020-21'!AE10</f>
        <v>15.4</v>
      </c>
      <c r="U10" s="42">
        <f>'[16]2020-21'!AF10</f>
        <v>-11</v>
      </c>
      <c r="V10" s="42">
        <f>'[16]2020-21'!AQ10</f>
        <v>0</v>
      </c>
      <c r="W10" s="42">
        <f>'[16]2020-21'!AR10</f>
        <v>0</v>
      </c>
      <c r="X10" s="374">
        <f>'[16]2020-21'!AS10</f>
        <v>0</v>
      </c>
      <c r="Y10" s="42">
        <f>'[16]2020-21'!AT10</f>
        <v>0</v>
      </c>
      <c r="Z10" s="42">
        <f>'[16]2020-21'!AU10</f>
        <v>211</v>
      </c>
      <c r="AA10" s="42">
        <f>'[16]2020-21'!AV10</f>
        <v>205</v>
      </c>
      <c r="AB10" s="374">
        <f>'[16]2020-21'!AW10</f>
        <v>97.2</v>
      </c>
      <c r="AC10" s="42">
        <f>'[16]2020-21'!AX10</f>
        <v>-6</v>
      </c>
      <c r="AD10" s="42">
        <f>'[16]2020-21'!BB10</f>
        <v>120</v>
      </c>
      <c r="AE10" s="42">
        <f>'[16]2020-21'!BC10</f>
        <v>155</v>
      </c>
      <c r="AF10" s="374">
        <f>'[16]2020-21'!BD10</f>
        <v>129.19999999999999</v>
      </c>
      <c r="AG10" s="42">
        <f>'[16]2020-21'!BE10</f>
        <v>35</v>
      </c>
      <c r="AH10" s="42">
        <f>'[16]2020-21'!BI10</f>
        <v>163</v>
      </c>
      <c r="AI10" s="42">
        <f>'[16]2020-21'!BJ10</f>
        <v>153</v>
      </c>
      <c r="AJ10" s="374">
        <f>'[16]2020-21'!BK10</f>
        <v>93.9</v>
      </c>
      <c r="AK10" s="42">
        <f>'[16]2020-21'!BL10</f>
        <v>-10</v>
      </c>
      <c r="AL10" s="42">
        <f>'[16]2020-21'!BQ10</f>
        <v>1667</v>
      </c>
      <c r="AM10" s="42">
        <f>'[16]2020-21'!BR10</f>
        <v>1824</v>
      </c>
      <c r="AN10" s="374">
        <f>'[16]2020-21'!BS10</f>
        <v>109.4</v>
      </c>
      <c r="AO10" s="42">
        <f>'[16]2020-21'!BT10</f>
        <v>157</v>
      </c>
      <c r="AP10" s="215"/>
      <c r="AQ10" s="215"/>
      <c r="AR10" s="214"/>
      <c r="AS10" s="214"/>
      <c r="AT10" s="42">
        <f>'[16]2020-21'!CR10</f>
        <v>216</v>
      </c>
      <c r="AU10" s="42">
        <f>'[16]2020-21'!CS10</f>
        <v>185</v>
      </c>
      <c r="AV10" s="374">
        <f>'[16]2020-21'!CT10</f>
        <v>85.6</v>
      </c>
      <c r="AW10" s="42">
        <f>'[16]2020-21'!CU10</f>
        <v>-31</v>
      </c>
      <c r="AX10" s="42">
        <f>'[16]2020-21'!CV10</f>
        <v>1042</v>
      </c>
      <c r="AY10" s="42">
        <f>'[16]2020-21'!CW10</f>
        <v>806</v>
      </c>
      <c r="AZ10" s="374">
        <f>'[16]2020-21'!CX10</f>
        <v>77.400000000000006</v>
      </c>
      <c r="BA10" s="42">
        <f>'[16]2020-21'!CY10</f>
        <v>-236</v>
      </c>
      <c r="BB10" s="42">
        <f>'[16]2020-21'!DN10</f>
        <v>657</v>
      </c>
      <c r="BC10" s="42">
        <f>'[16]2020-21'!DO10</f>
        <v>663</v>
      </c>
      <c r="BD10" s="374">
        <f>'[16]2020-21'!DP10</f>
        <v>100.9</v>
      </c>
      <c r="BE10" s="42">
        <f>'[16]2020-21'!DQ10</f>
        <v>6</v>
      </c>
      <c r="BF10" s="42">
        <f>'[16]2020-21'!DR10</f>
        <v>621</v>
      </c>
      <c r="BG10" s="42">
        <f>'[16]2020-21'!DS10</f>
        <v>633</v>
      </c>
      <c r="BH10" s="374">
        <f>'[16]2020-21'!DT10</f>
        <v>101.9</v>
      </c>
      <c r="BI10" s="42">
        <f>'[16]2020-21'!DU10</f>
        <v>12</v>
      </c>
      <c r="BJ10" s="42">
        <f>'[16]2020-21'!DV10</f>
        <v>48</v>
      </c>
      <c r="BK10" s="42">
        <f>'[16]2020-21'!DW10</f>
        <v>48</v>
      </c>
      <c r="BL10" s="374">
        <f>'[16]2020-21'!DX10</f>
        <v>100</v>
      </c>
      <c r="BM10" s="42">
        <f>'[16]2020-21'!DY10</f>
        <v>0</v>
      </c>
      <c r="BN10" s="42">
        <f>'[16]2020-21'!DZ10</f>
        <v>5907.4</v>
      </c>
      <c r="BO10" s="42">
        <f>'[16]2020-21'!EA10</f>
        <v>6733</v>
      </c>
      <c r="BP10" s="374">
        <f>'[16]2020-21'!EB10</f>
        <v>114</v>
      </c>
      <c r="BQ10" s="42">
        <f>'[16]2020-21'!EC10</f>
        <v>825.60000000000036</v>
      </c>
      <c r="BR10" s="42">
        <f>'[16]2020-21'!ED10</f>
        <v>13.6875</v>
      </c>
      <c r="BS10" s="42">
        <f>'[16]2020-21'!EE10</f>
        <v>14</v>
      </c>
      <c r="BT10" s="42">
        <f>'[16]2020-21'!EF10</f>
        <v>0.3125</v>
      </c>
      <c r="BU10" s="43"/>
      <c r="BV10" s="43"/>
      <c r="BW10" s="43"/>
      <c r="BX10" s="44"/>
      <c r="BY10" s="45"/>
      <c r="BZ10" s="46"/>
      <c r="CA10" s="46"/>
      <c r="CB10" s="43"/>
      <c r="CC10" s="43">
        <v>134</v>
      </c>
      <c r="CD10" s="43">
        <v>0</v>
      </c>
      <c r="CE10" s="44">
        <v>18303</v>
      </c>
      <c r="CF10" s="45">
        <v>856</v>
      </c>
      <c r="CG10" s="47">
        <v>29070</v>
      </c>
      <c r="CH10" s="46">
        <v>24553</v>
      </c>
    </row>
    <row r="11" spans="1:86" s="48" customFormat="1" ht="20.25" customHeight="1" x14ac:dyDescent="0.25">
      <c r="A11" s="292" t="s">
        <v>251</v>
      </c>
      <c r="B11" s="42">
        <f>'[16]2020-21'!F11</f>
        <v>786</v>
      </c>
      <c r="C11" s="42">
        <f>'[16]2020-21'!G11</f>
        <v>846</v>
      </c>
      <c r="D11" s="374">
        <f>'[16]2020-21'!H11</f>
        <v>107.6</v>
      </c>
      <c r="E11" s="42">
        <f>'[16]2020-21'!I11</f>
        <v>60</v>
      </c>
      <c r="F11" s="42">
        <f>'[16]2020-21'!N11</f>
        <v>424</v>
      </c>
      <c r="G11" s="42">
        <f>'[16]2020-21'!O11</f>
        <v>313</v>
      </c>
      <c r="H11" s="374">
        <f>'[16]2020-21'!P11</f>
        <v>73.8</v>
      </c>
      <c r="I11" s="42">
        <f>'[16]2020-21'!Q11</f>
        <v>-111</v>
      </c>
      <c r="J11" s="42">
        <f>'[16]2020-21'!R11</f>
        <v>234</v>
      </c>
      <c r="K11" s="42">
        <f>'[16]2020-21'!S11</f>
        <v>237</v>
      </c>
      <c r="L11" s="374">
        <f>'[16]2020-21'!T11</f>
        <v>101.3</v>
      </c>
      <c r="M11" s="42">
        <f>'[16]2020-21'!U11</f>
        <v>3</v>
      </c>
      <c r="N11" s="42">
        <f>'[16]2020-21'!Y11</f>
        <v>0</v>
      </c>
      <c r="O11" s="42">
        <f>'[16]2020-21'!Z11</f>
        <v>0</v>
      </c>
      <c r="P11" s="374">
        <f>'[16]2020-21'!AA11</f>
        <v>0</v>
      </c>
      <c r="Q11" s="42">
        <f>'[16]2020-21'!AB11</f>
        <v>0</v>
      </c>
      <c r="R11" s="42">
        <f>'[16]2020-21'!AC11</f>
        <v>20</v>
      </c>
      <c r="S11" s="42">
        <f>'[16]2020-21'!AD11</f>
        <v>6</v>
      </c>
      <c r="T11" s="374">
        <f>'[16]2020-21'!AE11</f>
        <v>30</v>
      </c>
      <c r="U11" s="42">
        <f>'[16]2020-21'!AF11</f>
        <v>-14</v>
      </c>
      <c r="V11" s="42">
        <f>'[16]2020-21'!AQ11</f>
        <v>2</v>
      </c>
      <c r="W11" s="42">
        <f>'[16]2020-21'!AR11</f>
        <v>0</v>
      </c>
      <c r="X11" s="374">
        <f>'[16]2020-21'!AS11</f>
        <v>0</v>
      </c>
      <c r="Y11" s="42">
        <f>'[16]2020-21'!AT11</f>
        <v>-2</v>
      </c>
      <c r="Z11" s="42">
        <f>'[16]2020-21'!AU11</f>
        <v>60</v>
      </c>
      <c r="AA11" s="42">
        <f>'[16]2020-21'!AV11</f>
        <v>66</v>
      </c>
      <c r="AB11" s="374">
        <f>'[16]2020-21'!AW11</f>
        <v>110</v>
      </c>
      <c r="AC11" s="42">
        <f>'[16]2020-21'!AX11</f>
        <v>6</v>
      </c>
      <c r="AD11" s="42">
        <f>'[16]2020-21'!BB11</f>
        <v>45</v>
      </c>
      <c r="AE11" s="42">
        <f>'[16]2020-21'!BC11</f>
        <v>43</v>
      </c>
      <c r="AF11" s="374">
        <f>'[16]2020-21'!BD11</f>
        <v>95.6</v>
      </c>
      <c r="AG11" s="42">
        <f>'[16]2020-21'!BE11</f>
        <v>-2</v>
      </c>
      <c r="AH11" s="42">
        <f>'[16]2020-21'!BI11</f>
        <v>68</v>
      </c>
      <c r="AI11" s="42">
        <f>'[16]2020-21'!BJ11</f>
        <v>92</v>
      </c>
      <c r="AJ11" s="374">
        <f>'[16]2020-21'!BK11</f>
        <v>135.30000000000001</v>
      </c>
      <c r="AK11" s="42">
        <f>'[16]2020-21'!BL11</f>
        <v>24</v>
      </c>
      <c r="AL11" s="42">
        <f>'[16]2020-21'!BQ11</f>
        <v>728</v>
      </c>
      <c r="AM11" s="42">
        <f>'[16]2020-21'!BR11</f>
        <v>796</v>
      </c>
      <c r="AN11" s="374">
        <f>'[16]2020-21'!BS11</f>
        <v>109.3</v>
      </c>
      <c r="AO11" s="42">
        <f>'[16]2020-21'!BT11</f>
        <v>68</v>
      </c>
      <c r="AP11" s="215"/>
      <c r="AQ11" s="215"/>
      <c r="AR11" s="214"/>
      <c r="AS11" s="214"/>
      <c r="AT11" s="42">
        <f>'[16]2020-21'!CR11</f>
        <v>117</v>
      </c>
      <c r="AU11" s="42">
        <f>'[16]2020-21'!CS11</f>
        <v>104</v>
      </c>
      <c r="AV11" s="374">
        <f>'[16]2020-21'!CT11</f>
        <v>88.9</v>
      </c>
      <c r="AW11" s="42">
        <f>'[16]2020-21'!CU11</f>
        <v>-13</v>
      </c>
      <c r="AX11" s="42">
        <f>'[16]2020-21'!CV11</f>
        <v>443</v>
      </c>
      <c r="AY11" s="42">
        <f>'[16]2020-21'!CW11</f>
        <v>337</v>
      </c>
      <c r="AZ11" s="374">
        <f>'[16]2020-21'!CX11</f>
        <v>76.099999999999994</v>
      </c>
      <c r="BA11" s="42">
        <f>'[16]2020-21'!CY11</f>
        <v>-106</v>
      </c>
      <c r="BB11" s="42">
        <f>'[16]2020-21'!DN11</f>
        <v>308</v>
      </c>
      <c r="BC11" s="42">
        <f>'[16]2020-21'!DO11</f>
        <v>316</v>
      </c>
      <c r="BD11" s="374">
        <f>'[16]2020-21'!DP11</f>
        <v>102.6</v>
      </c>
      <c r="BE11" s="42">
        <f>'[16]2020-21'!DQ11</f>
        <v>8</v>
      </c>
      <c r="BF11" s="42">
        <f>'[16]2020-21'!DR11</f>
        <v>280</v>
      </c>
      <c r="BG11" s="42">
        <f>'[16]2020-21'!DS11</f>
        <v>275</v>
      </c>
      <c r="BH11" s="374">
        <f>'[16]2020-21'!DT11</f>
        <v>98.2</v>
      </c>
      <c r="BI11" s="42">
        <f>'[16]2020-21'!DU11</f>
        <v>-5</v>
      </c>
      <c r="BJ11" s="42">
        <f>'[16]2020-21'!DV11</f>
        <v>25</v>
      </c>
      <c r="BK11" s="42">
        <f>'[16]2020-21'!DW11</f>
        <v>27</v>
      </c>
      <c r="BL11" s="374">
        <f>'[16]2020-21'!DX11</f>
        <v>108</v>
      </c>
      <c r="BM11" s="42">
        <f>'[16]2020-21'!DY11</f>
        <v>2</v>
      </c>
      <c r="BN11" s="42">
        <f>'[16]2020-21'!DZ11</f>
        <v>6168.5</v>
      </c>
      <c r="BO11" s="42">
        <f>'[16]2020-21'!EA11</f>
        <v>6698</v>
      </c>
      <c r="BP11" s="374">
        <f>'[16]2020-21'!EB11</f>
        <v>108.6</v>
      </c>
      <c r="BQ11" s="42">
        <f>'[16]2020-21'!EC11</f>
        <v>529.5</v>
      </c>
      <c r="BR11" s="42">
        <f>'[16]2020-21'!ED11</f>
        <v>12.32</v>
      </c>
      <c r="BS11" s="42">
        <f>'[16]2020-21'!EE11</f>
        <v>12</v>
      </c>
      <c r="BT11" s="42">
        <f>'[16]2020-21'!EF11</f>
        <v>-0.32000000000000028</v>
      </c>
      <c r="BU11" s="43"/>
      <c r="BV11" s="43"/>
      <c r="BW11" s="43"/>
      <c r="BX11" s="44"/>
      <c r="BY11" s="45"/>
      <c r="BZ11" s="46"/>
      <c r="CA11" s="46"/>
      <c r="CB11" s="43"/>
      <c r="CC11" s="43">
        <v>316</v>
      </c>
      <c r="CD11" s="43">
        <v>6</v>
      </c>
      <c r="CE11" s="44">
        <v>6357</v>
      </c>
      <c r="CF11" s="45">
        <v>2582</v>
      </c>
      <c r="CG11" s="47">
        <v>20788</v>
      </c>
      <c r="CH11" s="46">
        <v>14705</v>
      </c>
    </row>
    <row r="12" spans="1:86" s="48" customFormat="1" ht="20.25" customHeight="1" x14ac:dyDescent="0.25">
      <c r="A12" s="292" t="s">
        <v>252</v>
      </c>
      <c r="B12" s="42">
        <f>'[16]2020-21'!F12</f>
        <v>764</v>
      </c>
      <c r="C12" s="42">
        <f>'[16]2020-21'!G12</f>
        <v>738</v>
      </c>
      <c r="D12" s="374">
        <f>'[16]2020-21'!H12</f>
        <v>96.6</v>
      </c>
      <c r="E12" s="42">
        <f>'[16]2020-21'!I12</f>
        <v>-26</v>
      </c>
      <c r="F12" s="42">
        <f>'[16]2020-21'!N12</f>
        <v>245</v>
      </c>
      <c r="G12" s="42">
        <f>'[16]2020-21'!O12</f>
        <v>231</v>
      </c>
      <c r="H12" s="374">
        <f>'[16]2020-21'!P12</f>
        <v>94.3</v>
      </c>
      <c r="I12" s="42">
        <f>'[16]2020-21'!Q12</f>
        <v>-14</v>
      </c>
      <c r="J12" s="42">
        <f>'[16]2020-21'!R12</f>
        <v>196</v>
      </c>
      <c r="K12" s="42">
        <f>'[16]2020-21'!S12</f>
        <v>206</v>
      </c>
      <c r="L12" s="374">
        <f>'[16]2020-21'!T12</f>
        <v>105.1</v>
      </c>
      <c r="M12" s="42">
        <f>'[16]2020-21'!U12</f>
        <v>10</v>
      </c>
      <c r="N12" s="42">
        <f>'[16]2020-21'!Y12</f>
        <v>0</v>
      </c>
      <c r="O12" s="42">
        <f>'[16]2020-21'!Z12</f>
        <v>0</v>
      </c>
      <c r="P12" s="374">
        <f>'[16]2020-21'!AA12</f>
        <v>0</v>
      </c>
      <c r="Q12" s="42">
        <f>'[16]2020-21'!AB12</f>
        <v>0</v>
      </c>
      <c r="R12" s="42">
        <f>'[16]2020-21'!AC12</f>
        <v>6</v>
      </c>
      <c r="S12" s="42">
        <f>'[16]2020-21'!AD12</f>
        <v>0</v>
      </c>
      <c r="T12" s="374">
        <f>'[16]2020-21'!AE12</f>
        <v>0</v>
      </c>
      <c r="U12" s="42">
        <f>'[16]2020-21'!AF12</f>
        <v>-6</v>
      </c>
      <c r="V12" s="42">
        <f>'[16]2020-21'!AQ12</f>
        <v>0</v>
      </c>
      <c r="W12" s="42">
        <f>'[16]2020-21'!AR12</f>
        <v>0</v>
      </c>
      <c r="X12" s="374">
        <f>'[16]2020-21'!AS12</f>
        <v>0</v>
      </c>
      <c r="Y12" s="42">
        <f>'[16]2020-21'!AT12</f>
        <v>0</v>
      </c>
      <c r="Z12" s="42">
        <f>'[16]2020-21'!AU12</f>
        <v>48</v>
      </c>
      <c r="AA12" s="42">
        <f>'[16]2020-21'!AV12</f>
        <v>41</v>
      </c>
      <c r="AB12" s="374">
        <f>'[16]2020-21'!AW12</f>
        <v>85.4</v>
      </c>
      <c r="AC12" s="42">
        <f>'[16]2020-21'!AX12</f>
        <v>-7</v>
      </c>
      <c r="AD12" s="42">
        <f>'[16]2020-21'!BB12</f>
        <v>29</v>
      </c>
      <c r="AE12" s="42">
        <f>'[16]2020-21'!BC12</f>
        <v>26</v>
      </c>
      <c r="AF12" s="374">
        <f>'[16]2020-21'!BD12</f>
        <v>89.7</v>
      </c>
      <c r="AG12" s="42">
        <f>'[16]2020-21'!BE12</f>
        <v>-3</v>
      </c>
      <c r="AH12" s="42">
        <f>'[16]2020-21'!BI12</f>
        <v>37</v>
      </c>
      <c r="AI12" s="42">
        <f>'[16]2020-21'!BJ12</f>
        <v>53</v>
      </c>
      <c r="AJ12" s="374">
        <f>'[16]2020-21'!BK12</f>
        <v>143.19999999999999</v>
      </c>
      <c r="AK12" s="42">
        <f>'[16]2020-21'!BL12</f>
        <v>16</v>
      </c>
      <c r="AL12" s="42">
        <f>'[16]2020-21'!BQ12</f>
        <v>700</v>
      </c>
      <c r="AM12" s="42">
        <f>'[16]2020-21'!BR12</f>
        <v>661</v>
      </c>
      <c r="AN12" s="374">
        <f>'[16]2020-21'!BS12</f>
        <v>94.4</v>
      </c>
      <c r="AO12" s="42">
        <f>'[16]2020-21'!BT12</f>
        <v>-39</v>
      </c>
      <c r="AP12" s="215"/>
      <c r="AQ12" s="215"/>
      <c r="AR12" s="214"/>
      <c r="AS12" s="214"/>
      <c r="AT12" s="42">
        <f>'[16]2020-21'!CR12</f>
        <v>83</v>
      </c>
      <c r="AU12" s="42">
        <f>'[16]2020-21'!CS12</f>
        <v>76</v>
      </c>
      <c r="AV12" s="374">
        <f>'[16]2020-21'!CT12</f>
        <v>91.6</v>
      </c>
      <c r="AW12" s="42">
        <f>'[16]2020-21'!CU12</f>
        <v>-7</v>
      </c>
      <c r="AX12" s="42">
        <f>'[16]2020-21'!CV12</f>
        <v>302</v>
      </c>
      <c r="AY12" s="42">
        <f>'[16]2020-21'!CW12</f>
        <v>290</v>
      </c>
      <c r="AZ12" s="374">
        <f>'[16]2020-21'!CX12</f>
        <v>96</v>
      </c>
      <c r="BA12" s="42">
        <f>'[16]2020-21'!CY12</f>
        <v>-12</v>
      </c>
      <c r="BB12" s="42">
        <f>'[16]2020-21'!DN12</f>
        <v>317</v>
      </c>
      <c r="BC12" s="42">
        <f>'[16]2020-21'!DO12</f>
        <v>304</v>
      </c>
      <c r="BD12" s="374">
        <f>'[16]2020-21'!DP12</f>
        <v>95.9</v>
      </c>
      <c r="BE12" s="42">
        <f>'[16]2020-21'!DQ12</f>
        <v>-13</v>
      </c>
      <c r="BF12" s="42">
        <f>'[16]2020-21'!DR12</f>
        <v>266</v>
      </c>
      <c r="BG12" s="42">
        <f>'[16]2020-21'!DS12</f>
        <v>245</v>
      </c>
      <c r="BH12" s="374">
        <f>'[16]2020-21'!DT12</f>
        <v>92.1</v>
      </c>
      <c r="BI12" s="42">
        <f>'[16]2020-21'!DU12</f>
        <v>-21</v>
      </c>
      <c r="BJ12" s="42">
        <f>'[16]2020-21'!DV12</f>
        <v>17</v>
      </c>
      <c r="BK12" s="42">
        <f>'[16]2020-21'!DW12</f>
        <v>42</v>
      </c>
      <c r="BL12" s="374">
        <f>'[16]2020-21'!DX12</f>
        <v>247.1</v>
      </c>
      <c r="BM12" s="42">
        <f>'[16]2020-21'!DY12</f>
        <v>25</v>
      </c>
      <c r="BN12" s="42">
        <f>'[16]2020-21'!DZ12</f>
        <v>5777.94</v>
      </c>
      <c r="BO12" s="42">
        <f>'[16]2020-21'!EA12</f>
        <v>7629</v>
      </c>
      <c r="BP12" s="374">
        <f>'[16]2020-21'!EB12</f>
        <v>132</v>
      </c>
      <c r="BQ12" s="42">
        <f>'[16]2020-21'!EC12</f>
        <v>1851.0600000000004</v>
      </c>
      <c r="BR12" s="42">
        <f>'[16]2020-21'!ED12</f>
        <v>18.647058823529413</v>
      </c>
      <c r="BS12" s="42">
        <f>'[16]2020-21'!EE12</f>
        <v>7</v>
      </c>
      <c r="BT12" s="42">
        <f>'[16]2020-21'!EF12</f>
        <v>-11.647058823529413</v>
      </c>
      <c r="BU12" s="43"/>
      <c r="BV12" s="43"/>
      <c r="BW12" s="43"/>
      <c r="BX12" s="44"/>
      <c r="BY12" s="45"/>
      <c r="BZ12" s="46"/>
      <c r="CA12" s="46"/>
      <c r="CB12" s="43"/>
      <c r="CC12" s="43">
        <v>1202</v>
      </c>
      <c r="CD12" s="43">
        <v>2</v>
      </c>
      <c r="CE12" s="44">
        <v>21367</v>
      </c>
      <c r="CF12" s="45">
        <v>6372</v>
      </c>
      <c r="CG12" s="47">
        <v>27380</v>
      </c>
      <c r="CH12" s="46">
        <v>19475</v>
      </c>
    </row>
    <row r="13" spans="1:86" s="48" customFormat="1" ht="20.25" customHeight="1" x14ac:dyDescent="0.25">
      <c r="A13" s="292" t="s">
        <v>253</v>
      </c>
      <c r="B13" s="42">
        <f>'[16]2020-21'!F13</f>
        <v>1373</v>
      </c>
      <c r="C13" s="42">
        <f>'[16]2020-21'!G13</f>
        <v>1340</v>
      </c>
      <c r="D13" s="374">
        <f>'[16]2020-21'!H13</f>
        <v>97.6</v>
      </c>
      <c r="E13" s="42">
        <f>'[16]2020-21'!I13</f>
        <v>-33</v>
      </c>
      <c r="F13" s="42">
        <f>'[16]2020-21'!N13</f>
        <v>469</v>
      </c>
      <c r="G13" s="42">
        <f>'[16]2020-21'!O13</f>
        <v>383</v>
      </c>
      <c r="H13" s="374">
        <f>'[16]2020-21'!P13</f>
        <v>81.7</v>
      </c>
      <c r="I13" s="42">
        <f>'[16]2020-21'!Q13</f>
        <v>-86</v>
      </c>
      <c r="J13" s="42">
        <f>'[16]2020-21'!R13</f>
        <v>375</v>
      </c>
      <c r="K13" s="42">
        <f>'[16]2020-21'!S13</f>
        <v>334</v>
      </c>
      <c r="L13" s="374">
        <f>'[16]2020-21'!T13</f>
        <v>89.1</v>
      </c>
      <c r="M13" s="42">
        <f>'[16]2020-21'!U13</f>
        <v>-41</v>
      </c>
      <c r="N13" s="42">
        <f>'[16]2020-21'!Y13</f>
        <v>0</v>
      </c>
      <c r="O13" s="42">
        <f>'[16]2020-21'!Z13</f>
        <v>0</v>
      </c>
      <c r="P13" s="374">
        <f>'[16]2020-21'!AA13</f>
        <v>0</v>
      </c>
      <c r="Q13" s="42">
        <f>'[16]2020-21'!AB13</f>
        <v>0</v>
      </c>
      <c r="R13" s="42">
        <f>'[16]2020-21'!AC13</f>
        <v>5</v>
      </c>
      <c r="S13" s="42">
        <f>'[16]2020-21'!AD13</f>
        <v>5</v>
      </c>
      <c r="T13" s="374">
        <f>'[16]2020-21'!AE13</f>
        <v>100</v>
      </c>
      <c r="U13" s="42">
        <f>'[16]2020-21'!AF13</f>
        <v>0</v>
      </c>
      <c r="V13" s="42">
        <f>'[16]2020-21'!AQ13</f>
        <v>0</v>
      </c>
      <c r="W13" s="42">
        <f>'[16]2020-21'!AR13</f>
        <v>0</v>
      </c>
      <c r="X13" s="374">
        <f>'[16]2020-21'!AS13</f>
        <v>0</v>
      </c>
      <c r="Y13" s="42">
        <f>'[16]2020-21'!AT13</f>
        <v>0</v>
      </c>
      <c r="Z13" s="42">
        <f>'[16]2020-21'!AU13</f>
        <v>116</v>
      </c>
      <c r="AA13" s="42">
        <f>'[16]2020-21'!AV13</f>
        <v>94</v>
      </c>
      <c r="AB13" s="374">
        <f>'[16]2020-21'!AW13</f>
        <v>81</v>
      </c>
      <c r="AC13" s="42">
        <f>'[16]2020-21'!AX13</f>
        <v>-22</v>
      </c>
      <c r="AD13" s="42">
        <f>'[16]2020-21'!BB13</f>
        <v>63</v>
      </c>
      <c r="AE13" s="42">
        <f>'[16]2020-21'!BC13</f>
        <v>35</v>
      </c>
      <c r="AF13" s="374">
        <f>'[16]2020-21'!BD13</f>
        <v>55.6</v>
      </c>
      <c r="AG13" s="42">
        <f>'[16]2020-21'!BE13</f>
        <v>-28</v>
      </c>
      <c r="AH13" s="42">
        <f>'[16]2020-21'!BI13</f>
        <v>57</v>
      </c>
      <c r="AI13" s="42">
        <f>'[16]2020-21'!BJ13</f>
        <v>52</v>
      </c>
      <c r="AJ13" s="374">
        <f>'[16]2020-21'!BK13</f>
        <v>91.2</v>
      </c>
      <c r="AK13" s="42">
        <f>'[16]2020-21'!BL13</f>
        <v>-5</v>
      </c>
      <c r="AL13" s="42">
        <f>'[16]2020-21'!BQ13</f>
        <v>1141</v>
      </c>
      <c r="AM13" s="42">
        <f>'[16]2020-21'!BR13</f>
        <v>1052</v>
      </c>
      <c r="AN13" s="374">
        <f>'[16]2020-21'!BS13</f>
        <v>92.2</v>
      </c>
      <c r="AO13" s="42">
        <f>'[16]2020-21'!BT13</f>
        <v>-89</v>
      </c>
      <c r="AP13" s="215"/>
      <c r="AQ13" s="215"/>
      <c r="AR13" s="214"/>
      <c r="AS13" s="214"/>
      <c r="AT13" s="42">
        <f>'[16]2020-21'!CR13</f>
        <v>154</v>
      </c>
      <c r="AU13" s="42">
        <f>'[16]2020-21'!CS13</f>
        <v>121</v>
      </c>
      <c r="AV13" s="374">
        <f>'[16]2020-21'!CT13</f>
        <v>78.599999999999994</v>
      </c>
      <c r="AW13" s="42">
        <f>'[16]2020-21'!CU13</f>
        <v>-33</v>
      </c>
      <c r="AX13" s="42">
        <f>'[16]2020-21'!CV13</f>
        <v>533</v>
      </c>
      <c r="AY13" s="42">
        <f>'[16]2020-21'!CW13</f>
        <v>460</v>
      </c>
      <c r="AZ13" s="374">
        <f>'[16]2020-21'!CX13</f>
        <v>86.3</v>
      </c>
      <c r="BA13" s="42">
        <f>'[16]2020-21'!CY13</f>
        <v>-73</v>
      </c>
      <c r="BB13" s="42">
        <f>'[16]2020-21'!DN13</f>
        <v>595</v>
      </c>
      <c r="BC13" s="42">
        <f>'[16]2020-21'!DO13</f>
        <v>531</v>
      </c>
      <c r="BD13" s="374">
        <f>'[16]2020-21'!DP13</f>
        <v>89.2</v>
      </c>
      <c r="BE13" s="42">
        <f>'[16]2020-21'!DQ13</f>
        <v>-64</v>
      </c>
      <c r="BF13" s="42">
        <f>'[16]2020-21'!DR13</f>
        <v>426</v>
      </c>
      <c r="BG13" s="42">
        <f>'[16]2020-21'!DS13</f>
        <v>370</v>
      </c>
      <c r="BH13" s="374">
        <f>'[16]2020-21'!DT13</f>
        <v>86.9</v>
      </c>
      <c r="BI13" s="42">
        <f>'[16]2020-21'!DU13</f>
        <v>-56</v>
      </c>
      <c r="BJ13" s="42">
        <f>'[16]2020-21'!DV13</f>
        <v>32</v>
      </c>
      <c r="BK13" s="42">
        <f>'[16]2020-21'!DW13</f>
        <v>33</v>
      </c>
      <c r="BL13" s="374">
        <f>'[16]2020-21'!DX13</f>
        <v>103.1</v>
      </c>
      <c r="BM13" s="42">
        <f>'[16]2020-21'!DY13</f>
        <v>1</v>
      </c>
      <c r="BN13" s="42">
        <f>'[16]2020-21'!DZ13</f>
        <v>7873</v>
      </c>
      <c r="BO13" s="42">
        <f>'[16]2020-21'!EA13</f>
        <v>7309</v>
      </c>
      <c r="BP13" s="374">
        <f>'[16]2020-21'!EB13</f>
        <v>92.8</v>
      </c>
      <c r="BQ13" s="42">
        <f>'[16]2020-21'!EC13</f>
        <v>-564</v>
      </c>
      <c r="BR13" s="42">
        <f>'[16]2020-21'!ED13</f>
        <v>18.59375</v>
      </c>
      <c r="BS13" s="42">
        <f>'[16]2020-21'!EE13</f>
        <v>16</v>
      </c>
      <c r="BT13" s="42">
        <f>'[16]2020-21'!EF13</f>
        <v>-2.59375</v>
      </c>
      <c r="BU13" s="43"/>
      <c r="BV13" s="43"/>
      <c r="BW13" s="43"/>
      <c r="BX13" s="44"/>
      <c r="BY13" s="45"/>
      <c r="BZ13" s="46"/>
      <c r="CA13" s="46"/>
      <c r="CB13" s="43"/>
      <c r="CC13" s="43">
        <v>807</v>
      </c>
      <c r="CD13" s="43">
        <v>8</v>
      </c>
      <c r="CE13" s="44">
        <v>8148</v>
      </c>
      <c r="CF13" s="45">
        <v>765</v>
      </c>
      <c r="CG13" s="47">
        <v>34284</v>
      </c>
      <c r="CH13" s="46">
        <v>29299</v>
      </c>
    </row>
    <row r="14" spans="1:86" s="49" customFormat="1" ht="20.25" customHeight="1" x14ac:dyDescent="0.25">
      <c r="A14" s="292" t="s">
        <v>254</v>
      </c>
      <c r="B14" s="42">
        <f>'[16]2020-21'!F14</f>
        <v>994</v>
      </c>
      <c r="C14" s="42">
        <f>'[16]2020-21'!G14</f>
        <v>939</v>
      </c>
      <c r="D14" s="374">
        <f>'[16]2020-21'!H14</f>
        <v>94.5</v>
      </c>
      <c r="E14" s="42">
        <f>'[16]2020-21'!I14</f>
        <v>-55</v>
      </c>
      <c r="F14" s="42">
        <f>'[16]2020-21'!N14</f>
        <v>488</v>
      </c>
      <c r="G14" s="42">
        <f>'[16]2020-21'!O14</f>
        <v>361</v>
      </c>
      <c r="H14" s="374">
        <f>'[16]2020-21'!P14</f>
        <v>74</v>
      </c>
      <c r="I14" s="42">
        <f>'[16]2020-21'!Q14</f>
        <v>-127</v>
      </c>
      <c r="J14" s="42">
        <f>'[16]2020-21'!R14</f>
        <v>390</v>
      </c>
      <c r="K14" s="42">
        <f>'[16]2020-21'!S14</f>
        <v>347</v>
      </c>
      <c r="L14" s="374">
        <f>'[16]2020-21'!T14</f>
        <v>89</v>
      </c>
      <c r="M14" s="42">
        <f>'[16]2020-21'!U14</f>
        <v>-43</v>
      </c>
      <c r="N14" s="42">
        <f>'[16]2020-21'!Y14</f>
        <v>0</v>
      </c>
      <c r="O14" s="42">
        <f>'[16]2020-21'!Z14</f>
        <v>0</v>
      </c>
      <c r="P14" s="374">
        <f>'[16]2020-21'!AA14</f>
        <v>0</v>
      </c>
      <c r="Q14" s="42">
        <f>'[16]2020-21'!AB14</f>
        <v>0</v>
      </c>
      <c r="R14" s="42">
        <f>'[16]2020-21'!AC14</f>
        <v>15</v>
      </c>
      <c r="S14" s="42">
        <f>'[16]2020-21'!AD14</f>
        <v>6</v>
      </c>
      <c r="T14" s="374">
        <f>'[16]2020-21'!AE14</f>
        <v>40</v>
      </c>
      <c r="U14" s="42">
        <f>'[16]2020-21'!AF14</f>
        <v>-9</v>
      </c>
      <c r="V14" s="42">
        <f>'[16]2020-21'!AQ14</f>
        <v>0</v>
      </c>
      <c r="W14" s="42">
        <f>'[16]2020-21'!AR14</f>
        <v>0</v>
      </c>
      <c r="X14" s="374">
        <f>'[16]2020-21'!AS14</f>
        <v>0</v>
      </c>
      <c r="Y14" s="42">
        <f>'[16]2020-21'!AT14</f>
        <v>0</v>
      </c>
      <c r="Z14" s="42">
        <f>'[16]2020-21'!AU14</f>
        <v>81</v>
      </c>
      <c r="AA14" s="42">
        <f>'[16]2020-21'!AV14</f>
        <v>79</v>
      </c>
      <c r="AB14" s="374">
        <f>'[16]2020-21'!AW14</f>
        <v>97.5</v>
      </c>
      <c r="AC14" s="42">
        <f>'[16]2020-21'!AX14</f>
        <v>-2</v>
      </c>
      <c r="AD14" s="42">
        <f>'[16]2020-21'!BB14</f>
        <v>75</v>
      </c>
      <c r="AE14" s="42">
        <f>'[16]2020-21'!BC14</f>
        <v>75</v>
      </c>
      <c r="AF14" s="374">
        <f>'[16]2020-21'!BD14</f>
        <v>100</v>
      </c>
      <c r="AG14" s="42">
        <f>'[16]2020-21'!BE14</f>
        <v>0</v>
      </c>
      <c r="AH14" s="42">
        <f>'[16]2020-21'!BI14</f>
        <v>86</v>
      </c>
      <c r="AI14" s="42">
        <f>'[16]2020-21'!BJ14</f>
        <v>93</v>
      </c>
      <c r="AJ14" s="374">
        <f>'[16]2020-21'!BK14</f>
        <v>108.1</v>
      </c>
      <c r="AK14" s="42">
        <f>'[16]2020-21'!BL14</f>
        <v>7</v>
      </c>
      <c r="AL14" s="42">
        <f>'[16]2020-21'!BQ14</f>
        <v>947</v>
      </c>
      <c r="AM14" s="42">
        <f>'[16]2020-21'!BR14</f>
        <v>924</v>
      </c>
      <c r="AN14" s="374">
        <f>'[16]2020-21'!BS14</f>
        <v>97.6</v>
      </c>
      <c r="AO14" s="42">
        <f>'[16]2020-21'!BT14</f>
        <v>-23</v>
      </c>
      <c r="AP14" s="215"/>
      <c r="AQ14" s="215"/>
      <c r="AR14" s="214"/>
      <c r="AS14" s="214"/>
      <c r="AT14" s="42">
        <f>'[16]2020-21'!CR14</f>
        <v>127</v>
      </c>
      <c r="AU14" s="42">
        <f>'[16]2020-21'!CS14</f>
        <v>132</v>
      </c>
      <c r="AV14" s="374">
        <f>'[16]2020-21'!CT14</f>
        <v>103.9</v>
      </c>
      <c r="AW14" s="42">
        <f>'[16]2020-21'!CU14</f>
        <v>5</v>
      </c>
      <c r="AX14" s="42">
        <f>'[16]2020-21'!CV14</f>
        <v>570</v>
      </c>
      <c r="AY14" s="42">
        <f>'[16]2020-21'!CW14</f>
        <v>473</v>
      </c>
      <c r="AZ14" s="374">
        <f>'[16]2020-21'!CX14</f>
        <v>83</v>
      </c>
      <c r="BA14" s="42">
        <f>'[16]2020-21'!CY14</f>
        <v>-97</v>
      </c>
      <c r="BB14" s="42">
        <f>'[16]2020-21'!DN14</f>
        <v>337</v>
      </c>
      <c r="BC14" s="42">
        <f>'[16]2020-21'!DO14</f>
        <v>334</v>
      </c>
      <c r="BD14" s="374">
        <f>'[16]2020-21'!DP14</f>
        <v>99.1</v>
      </c>
      <c r="BE14" s="42">
        <f>'[16]2020-21'!DQ14</f>
        <v>-3</v>
      </c>
      <c r="BF14" s="42">
        <f>'[16]2020-21'!DR14</f>
        <v>308</v>
      </c>
      <c r="BG14" s="42">
        <f>'[16]2020-21'!DS14</f>
        <v>277</v>
      </c>
      <c r="BH14" s="374">
        <f>'[16]2020-21'!DT14</f>
        <v>89.9</v>
      </c>
      <c r="BI14" s="42">
        <f>'[16]2020-21'!DU14</f>
        <v>-31</v>
      </c>
      <c r="BJ14" s="42">
        <f>'[16]2020-21'!DV14</f>
        <v>49</v>
      </c>
      <c r="BK14" s="42">
        <f>'[16]2020-21'!DW14</f>
        <v>47</v>
      </c>
      <c r="BL14" s="374">
        <f>'[16]2020-21'!DX14</f>
        <v>95.9</v>
      </c>
      <c r="BM14" s="42">
        <f>'[16]2020-21'!DY14</f>
        <v>-2</v>
      </c>
      <c r="BN14" s="42">
        <f>'[16]2020-21'!DZ14</f>
        <v>6076.39</v>
      </c>
      <c r="BO14" s="42">
        <f>'[16]2020-21'!EA14</f>
        <v>7020</v>
      </c>
      <c r="BP14" s="374">
        <f>'[16]2020-21'!EB14</f>
        <v>115.5</v>
      </c>
      <c r="BQ14" s="42">
        <f>'[16]2020-21'!EC14</f>
        <v>943.60999999999967</v>
      </c>
      <c r="BR14" s="42">
        <f>'[16]2020-21'!ED14</f>
        <v>6.8775510204081636</v>
      </c>
      <c r="BS14" s="42">
        <f>'[16]2020-21'!EE14</f>
        <v>7</v>
      </c>
      <c r="BT14" s="42">
        <f>'[16]2020-21'!EF14</f>
        <v>0.12244897959183643</v>
      </c>
      <c r="BU14" s="43"/>
      <c r="BV14" s="43"/>
      <c r="BW14" s="43"/>
      <c r="BX14" s="44"/>
      <c r="BY14" s="45"/>
      <c r="BZ14" s="46"/>
      <c r="CA14" s="46"/>
      <c r="CB14" s="43"/>
      <c r="CC14" s="43">
        <v>351</v>
      </c>
      <c r="CD14" s="43">
        <v>0</v>
      </c>
      <c r="CE14" s="44">
        <v>11339</v>
      </c>
      <c r="CF14" s="45">
        <v>2241</v>
      </c>
      <c r="CG14" s="47">
        <v>20831</v>
      </c>
      <c r="CH14" s="46">
        <v>13351</v>
      </c>
    </row>
    <row r="15" spans="1:86" s="49" customFormat="1" ht="20.25" customHeight="1" x14ac:dyDescent="0.25">
      <c r="A15" s="292" t="s">
        <v>255</v>
      </c>
      <c r="B15" s="42">
        <f>'[16]2020-21'!F15</f>
        <v>1071</v>
      </c>
      <c r="C15" s="42">
        <f>'[16]2020-21'!G15</f>
        <v>1071</v>
      </c>
      <c r="D15" s="374">
        <f>'[16]2020-21'!H15</f>
        <v>100</v>
      </c>
      <c r="E15" s="42">
        <f>'[16]2020-21'!I15</f>
        <v>0</v>
      </c>
      <c r="F15" s="42">
        <f>'[16]2020-21'!N15</f>
        <v>539</v>
      </c>
      <c r="G15" s="42">
        <f>'[16]2020-21'!O15</f>
        <v>283</v>
      </c>
      <c r="H15" s="374">
        <f>'[16]2020-21'!P15</f>
        <v>52.5</v>
      </c>
      <c r="I15" s="42">
        <f>'[16]2020-21'!Q15</f>
        <v>-256</v>
      </c>
      <c r="J15" s="42">
        <f>'[16]2020-21'!R15</f>
        <v>295</v>
      </c>
      <c r="K15" s="42">
        <f>'[16]2020-21'!S15</f>
        <v>216</v>
      </c>
      <c r="L15" s="374">
        <f>'[16]2020-21'!T15</f>
        <v>73.2</v>
      </c>
      <c r="M15" s="42">
        <f>'[16]2020-21'!U15</f>
        <v>-79</v>
      </c>
      <c r="N15" s="42">
        <f>'[16]2020-21'!Y15</f>
        <v>0</v>
      </c>
      <c r="O15" s="42">
        <f>'[16]2020-21'!Z15</f>
        <v>0</v>
      </c>
      <c r="P15" s="374">
        <f>'[16]2020-21'!AA15</f>
        <v>0</v>
      </c>
      <c r="Q15" s="42">
        <f>'[16]2020-21'!AB15</f>
        <v>0</v>
      </c>
      <c r="R15" s="42">
        <f>'[16]2020-21'!AC15</f>
        <v>9</v>
      </c>
      <c r="S15" s="42">
        <f>'[16]2020-21'!AD15</f>
        <v>1</v>
      </c>
      <c r="T15" s="374">
        <f>'[16]2020-21'!AE15</f>
        <v>11.1</v>
      </c>
      <c r="U15" s="42">
        <f>'[16]2020-21'!AF15</f>
        <v>-8</v>
      </c>
      <c r="V15" s="42">
        <f>'[16]2020-21'!AQ15</f>
        <v>0</v>
      </c>
      <c r="W15" s="42">
        <f>'[16]2020-21'!AR15</f>
        <v>0</v>
      </c>
      <c r="X15" s="374">
        <f>'[16]2020-21'!AS15</f>
        <v>0</v>
      </c>
      <c r="Y15" s="42">
        <f>'[16]2020-21'!AT15</f>
        <v>0</v>
      </c>
      <c r="Z15" s="42">
        <f>'[16]2020-21'!AU15</f>
        <v>68</v>
      </c>
      <c r="AA15" s="42">
        <f>'[16]2020-21'!AV15</f>
        <v>93</v>
      </c>
      <c r="AB15" s="374">
        <f>'[16]2020-21'!AW15</f>
        <v>136.80000000000001</v>
      </c>
      <c r="AC15" s="42">
        <f>'[16]2020-21'!AX15</f>
        <v>25</v>
      </c>
      <c r="AD15" s="42">
        <f>'[16]2020-21'!BB15</f>
        <v>51</v>
      </c>
      <c r="AE15" s="42">
        <f>'[16]2020-21'!BC15</f>
        <v>64</v>
      </c>
      <c r="AF15" s="374">
        <f>'[16]2020-21'!BD15</f>
        <v>125.5</v>
      </c>
      <c r="AG15" s="42">
        <f>'[16]2020-21'!BE15</f>
        <v>13</v>
      </c>
      <c r="AH15" s="42">
        <f>'[16]2020-21'!BI15</f>
        <v>8</v>
      </c>
      <c r="AI15" s="42">
        <f>'[16]2020-21'!BJ15</f>
        <v>49</v>
      </c>
      <c r="AJ15" s="374">
        <f>'[16]2020-21'!BK15</f>
        <v>612.5</v>
      </c>
      <c r="AK15" s="42">
        <f>'[16]2020-21'!BL15</f>
        <v>41</v>
      </c>
      <c r="AL15" s="42">
        <f>'[16]2020-21'!BQ15</f>
        <v>991</v>
      </c>
      <c r="AM15" s="42">
        <f>'[16]2020-21'!BR15</f>
        <v>963</v>
      </c>
      <c r="AN15" s="374">
        <f>'[16]2020-21'!BS15</f>
        <v>97.2</v>
      </c>
      <c r="AO15" s="42">
        <f>'[16]2020-21'!BT15</f>
        <v>-28</v>
      </c>
      <c r="AP15" s="215"/>
      <c r="AQ15" s="215"/>
      <c r="AR15" s="214"/>
      <c r="AS15" s="214"/>
      <c r="AT15" s="42">
        <f>'[16]2020-21'!CR15</f>
        <v>169</v>
      </c>
      <c r="AU15" s="42">
        <f>'[16]2020-21'!CS15</f>
        <v>103</v>
      </c>
      <c r="AV15" s="374">
        <f>'[16]2020-21'!CT15</f>
        <v>60.9</v>
      </c>
      <c r="AW15" s="42">
        <f>'[16]2020-21'!CU15</f>
        <v>-66</v>
      </c>
      <c r="AX15" s="42">
        <f>'[16]2020-21'!CV15</f>
        <v>559</v>
      </c>
      <c r="AY15" s="42">
        <f>'[16]2020-21'!CW15</f>
        <v>315</v>
      </c>
      <c r="AZ15" s="374">
        <f>'[16]2020-21'!CX15</f>
        <v>56.4</v>
      </c>
      <c r="BA15" s="42">
        <f>'[16]2020-21'!CY15</f>
        <v>-244</v>
      </c>
      <c r="BB15" s="42">
        <f>'[16]2020-21'!DN15</f>
        <v>489</v>
      </c>
      <c r="BC15" s="42">
        <f>'[16]2020-21'!DO15</f>
        <v>457</v>
      </c>
      <c r="BD15" s="374">
        <f>'[16]2020-21'!DP15</f>
        <v>93.5</v>
      </c>
      <c r="BE15" s="42">
        <f>'[16]2020-21'!DQ15</f>
        <v>-32</v>
      </c>
      <c r="BF15" s="42">
        <f>'[16]2020-21'!DR15</f>
        <v>408</v>
      </c>
      <c r="BG15" s="42">
        <f>'[16]2020-21'!DS15</f>
        <v>381</v>
      </c>
      <c r="BH15" s="374">
        <f>'[16]2020-21'!DT15</f>
        <v>93.4</v>
      </c>
      <c r="BI15" s="42">
        <f>'[16]2020-21'!DU15</f>
        <v>-27</v>
      </c>
      <c r="BJ15" s="42">
        <f>'[16]2020-21'!DV15</f>
        <v>35</v>
      </c>
      <c r="BK15" s="42">
        <f>'[16]2020-21'!DW15</f>
        <v>35</v>
      </c>
      <c r="BL15" s="374">
        <f>'[16]2020-21'!DX15</f>
        <v>100</v>
      </c>
      <c r="BM15" s="42">
        <f>'[16]2020-21'!DY15</f>
        <v>0</v>
      </c>
      <c r="BN15" s="42">
        <f>'[16]2020-21'!DZ15</f>
        <v>6482.17</v>
      </c>
      <c r="BO15" s="42">
        <f>'[16]2020-21'!EA15</f>
        <v>8597</v>
      </c>
      <c r="BP15" s="374">
        <f>'[16]2020-21'!EB15</f>
        <v>132.6</v>
      </c>
      <c r="BQ15" s="42">
        <f>'[16]2020-21'!EC15</f>
        <v>2114.83</v>
      </c>
      <c r="BR15" s="42">
        <f>'[16]2020-21'!ED15</f>
        <v>13.971428571428572</v>
      </c>
      <c r="BS15" s="42">
        <f>'[16]2020-21'!EE15</f>
        <v>13</v>
      </c>
      <c r="BT15" s="42">
        <f>'[16]2020-21'!EF15</f>
        <v>-0.97142857142857153</v>
      </c>
      <c r="BU15" s="43">
        <v>4913</v>
      </c>
      <c r="BV15" s="43">
        <v>52</v>
      </c>
      <c r="BW15" s="43">
        <v>6</v>
      </c>
      <c r="BX15" s="44">
        <v>4152</v>
      </c>
      <c r="BY15" s="45">
        <v>1242</v>
      </c>
      <c r="BZ15" s="46">
        <v>21640</v>
      </c>
      <c r="CA15" s="46">
        <v>17802</v>
      </c>
      <c r="CB15" s="43">
        <v>4610</v>
      </c>
      <c r="CC15" s="43">
        <v>60</v>
      </c>
      <c r="CD15" s="43">
        <v>0</v>
      </c>
      <c r="CE15" s="44">
        <v>3755</v>
      </c>
      <c r="CF15" s="45">
        <v>1164</v>
      </c>
      <c r="CG15" s="47">
        <v>23785</v>
      </c>
      <c r="CH15" s="46">
        <v>17439</v>
      </c>
    </row>
    <row r="16" spans="1:86" s="49" customFormat="1" ht="20.25" customHeight="1" x14ac:dyDescent="0.25">
      <c r="A16" s="292" t="s">
        <v>256</v>
      </c>
      <c r="B16" s="42">
        <f>'[16]2020-21'!F16</f>
        <v>488</v>
      </c>
      <c r="C16" s="42">
        <f>'[16]2020-21'!G16</f>
        <v>593</v>
      </c>
      <c r="D16" s="374">
        <f>'[16]2020-21'!H16</f>
        <v>121.5</v>
      </c>
      <c r="E16" s="42">
        <f>'[16]2020-21'!I16</f>
        <v>105</v>
      </c>
      <c r="F16" s="42">
        <f>'[16]2020-21'!N16</f>
        <v>184</v>
      </c>
      <c r="G16" s="42">
        <f>'[16]2020-21'!O16</f>
        <v>139</v>
      </c>
      <c r="H16" s="374">
        <f>'[16]2020-21'!P16</f>
        <v>75.5</v>
      </c>
      <c r="I16" s="42">
        <f>'[16]2020-21'!Q16</f>
        <v>-45</v>
      </c>
      <c r="J16" s="42">
        <f>'[16]2020-21'!R16</f>
        <v>161</v>
      </c>
      <c r="K16" s="42">
        <f>'[16]2020-21'!S16</f>
        <v>136</v>
      </c>
      <c r="L16" s="374">
        <f>'[16]2020-21'!T16</f>
        <v>84.5</v>
      </c>
      <c r="M16" s="42">
        <f>'[16]2020-21'!U16</f>
        <v>-25</v>
      </c>
      <c r="N16" s="42">
        <f>'[16]2020-21'!Y16</f>
        <v>0</v>
      </c>
      <c r="O16" s="42">
        <f>'[16]2020-21'!Z16</f>
        <v>0</v>
      </c>
      <c r="P16" s="374">
        <f>'[16]2020-21'!AA16</f>
        <v>0</v>
      </c>
      <c r="Q16" s="42">
        <f>'[16]2020-21'!AB16</f>
        <v>0</v>
      </c>
      <c r="R16" s="42">
        <f>'[16]2020-21'!AC16</f>
        <v>6</v>
      </c>
      <c r="S16" s="42">
        <f>'[16]2020-21'!AD16</f>
        <v>3</v>
      </c>
      <c r="T16" s="374">
        <f>'[16]2020-21'!AE16</f>
        <v>50</v>
      </c>
      <c r="U16" s="42">
        <f>'[16]2020-21'!AF16</f>
        <v>-3</v>
      </c>
      <c r="V16" s="42">
        <f>'[16]2020-21'!AQ16</f>
        <v>0</v>
      </c>
      <c r="W16" s="42">
        <f>'[16]2020-21'!AR16</f>
        <v>0</v>
      </c>
      <c r="X16" s="374">
        <f>'[16]2020-21'!AS16</f>
        <v>0</v>
      </c>
      <c r="Y16" s="42">
        <f>'[16]2020-21'!AT16</f>
        <v>0</v>
      </c>
      <c r="Z16" s="42">
        <f>'[16]2020-21'!AU16</f>
        <v>68</v>
      </c>
      <c r="AA16" s="42">
        <f>'[16]2020-21'!AV16</f>
        <v>48</v>
      </c>
      <c r="AB16" s="374">
        <f>'[16]2020-21'!AW16</f>
        <v>70.599999999999994</v>
      </c>
      <c r="AC16" s="42">
        <f>'[16]2020-21'!AX16</f>
        <v>-20</v>
      </c>
      <c r="AD16" s="42">
        <f>'[16]2020-21'!BB16</f>
        <v>66</v>
      </c>
      <c r="AE16" s="42">
        <f>'[16]2020-21'!BC16</f>
        <v>48</v>
      </c>
      <c r="AF16" s="374">
        <f>'[16]2020-21'!BD16</f>
        <v>72.7</v>
      </c>
      <c r="AG16" s="42">
        <f>'[16]2020-21'!BE16</f>
        <v>-18</v>
      </c>
      <c r="AH16" s="42">
        <f>'[16]2020-21'!BI16</f>
        <v>81</v>
      </c>
      <c r="AI16" s="42">
        <f>'[16]2020-21'!BJ16</f>
        <v>34</v>
      </c>
      <c r="AJ16" s="374">
        <f>'[16]2020-21'!BK16</f>
        <v>42</v>
      </c>
      <c r="AK16" s="42">
        <f>'[16]2020-21'!BL16</f>
        <v>-47</v>
      </c>
      <c r="AL16" s="42">
        <f>'[16]2020-21'!BQ16</f>
        <v>454</v>
      </c>
      <c r="AM16" s="42">
        <f>'[16]2020-21'!BR16</f>
        <v>572</v>
      </c>
      <c r="AN16" s="374">
        <f>'[16]2020-21'!BS16</f>
        <v>126</v>
      </c>
      <c r="AO16" s="42">
        <f>'[16]2020-21'!BT16</f>
        <v>118</v>
      </c>
      <c r="AP16" s="215"/>
      <c r="AQ16" s="215"/>
      <c r="AR16" s="214"/>
      <c r="AS16" s="214"/>
      <c r="AT16" s="42">
        <f>'[16]2020-21'!CR16</f>
        <v>67</v>
      </c>
      <c r="AU16" s="42">
        <f>'[16]2020-21'!CS16</f>
        <v>68</v>
      </c>
      <c r="AV16" s="374">
        <f>'[16]2020-21'!CT16</f>
        <v>101.5</v>
      </c>
      <c r="AW16" s="42">
        <f>'[16]2020-21'!CU16</f>
        <v>1</v>
      </c>
      <c r="AX16" s="42">
        <f>'[16]2020-21'!CV16</f>
        <v>223</v>
      </c>
      <c r="AY16" s="42">
        <f>'[16]2020-21'!CW16</f>
        <v>182</v>
      </c>
      <c r="AZ16" s="374">
        <f>'[16]2020-21'!CX16</f>
        <v>81.599999999999994</v>
      </c>
      <c r="BA16" s="42">
        <f>'[16]2020-21'!CY16</f>
        <v>-41</v>
      </c>
      <c r="BB16" s="42">
        <f>'[16]2020-21'!DN16</f>
        <v>218</v>
      </c>
      <c r="BC16" s="42">
        <f>'[16]2020-21'!DO16</f>
        <v>312</v>
      </c>
      <c r="BD16" s="374">
        <f>'[16]2020-21'!DP16</f>
        <v>143.1</v>
      </c>
      <c r="BE16" s="42">
        <f>'[16]2020-21'!DQ16</f>
        <v>94</v>
      </c>
      <c r="BF16" s="42">
        <f>'[16]2020-21'!DR16</f>
        <v>191</v>
      </c>
      <c r="BG16" s="42">
        <f>'[16]2020-21'!DS16</f>
        <v>292</v>
      </c>
      <c r="BH16" s="374">
        <f>'[16]2020-21'!DT16</f>
        <v>152.9</v>
      </c>
      <c r="BI16" s="42">
        <f>'[16]2020-21'!DU16</f>
        <v>101</v>
      </c>
      <c r="BJ16" s="42">
        <f>'[16]2020-21'!DV16</f>
        <v>12</v>
      </c>
      <c r="BK16" s="42">
        <f>'[16]2020-21'!DW16</f>
        <v>19</v>
      </c>
      <c r="BL16" s="374">
        <f>'[16]2020-21'!DX16</f>
        <v>158.30000000000001</v>
      </c>
      <c r="BM16" s="42">
        <f>'[16]2020-21'!DY16</f>
        <v>7</v>
      </c>
      <c r="BN16" s="42">
        <f>'[16]2020-21'!DZ16</f>
        <v>5434</v>
      </c>
      <c r="BO16" s="42">
        <f>'[16]2020-21'!EA16</f>
        <v>6053</v>
      </c>
      <c r="BP16" s="374">
        <f>'[16]2020-21'!EB16</f>
        <v>111.4</v>
      </c>
      <c r="BQ16" s="42">
        <f>'[16]2020-21'!EC16</f>
        <v>619</v>
      </c>
      <c r="BR16" s="42">
        <f>'[16]2020-21'!ED16</f>
        <v>18.166666666666668</v>
      </c>
      <c r="BS16" s="42">
        <f>'[16]2020-21'!EE16</f>
        <v>16</v>
      </c>
      <c r="BT16" s="42">
        <f>'[16]2020-21'!EF16</f>
        <v>-2.1666666666666679</v>
      </c>
      <c r="BU16" s="43">
        <v>19359</v>
      </c>
      <c r="BV16" s="43">
        <v>112</v>
      </c>
      <c r="BW16" s="43">
        <v>0</v>
      </c>
      <c r="BX16" s="44">
        <v>15496</v>
      </c>
      <c r="BY16" s="45">
        <v>1109</v>
      </c>
      <c r="BZ16" s="46">
        <v>23558</v>
      </c>
      <c r="CA16" s="46">
        <v>15145</v>
      </c>
      <c r="CB16" s="43">
        <v>22317</v>
      </c>
      <c r="CC16" s="43">
        <v>180</v>
      </c>
      <c r="CD16" s="43">
        <v>1</v>
      </c>
      <c r="CE16" s="44">
        <v>17102</v>
      </c>
      <c r="CF16" s="45">
        <v>848</v>
      </c>
      <c r="CG16" s="47">
        <v>26555</v>
      </c>
      <c r="CH16" s="46">
        <v>17319</v>
      </c>
    </row>
    <row r="17" spans="1:86" s="49" customFormat="1" ht="20.25" customHeight="1" x14ac:dyDescent="0.25">
      <c r="A17" s="292" t="s">
        <v>257</v>
      </c>
      <c r="B17" s="42">
        <f>'[16]2020-21'!F17</f>
        <v>1152</v>
      </c>
      <c r="C17" s="42">
        <f>'[16]2020-21'!G17</f>
        <v>916</v>
      </c>
      <c r="D17" s="374">
        <f>'[16]2020-21'!H17</f>
        <v>79.5</v>
      </c>
      <c r="E17" s="42">
        <f>'[16]2020-21'!I17</f>
        <v>-236</v>
      </c>
      <c r="F17" s="42">
        <f>'[16]2020-21'!N17</f>
        <v>413</v>
      </c>
      <c r="G17" s="42">
        <f>'[16]2020-21'!O17</f>
        <v>305</v>
      </c>
      <c r="H17" s="374">
        <f>'[16]2020-21'!P17</f>
        <v>73.8</v>
      </c>
      <c r="I17" s="42">
        <f>'[16]2020-21'!Q17</f>
        <v>-108</v>
      </c>
      <c r="J17" s="42">
        <f>'[16]2020-21'!R17</f>
        <v>273</v>
      </c>
      <c r="K17" s="42">
        <f>'[16]2020-21'!S17</f>
        <v>280</v>
      </c>
      <c r="L17" s="374">
        <f>'[16]2020-21'!T17</f>
        <v>102.6</v>
      </c>
      <c r="M17" s="42">
        <f>'[16]2020-21'!U17</f>
        <v>7</v>
      </c>
      <c r="N17" s="42">
        <f>'[16]2020-21'!Y17</f>
        <v>0</v>
      </c>
      <c r="O17" s="42">
        <f>'[16]2020-21'!Z17</f>
        <v>0</v>
      </c>
      <c r="P17" s="374">
        <f>'[16]2020-21'!AA17</f>
        <v>0</v>
      </c>
      <c r="Q17" s="42">
        <f>'[16]2020-21'!AB17</f>
        <v>0</v>
      </c>
      <c r="R17" s="42">
        <f>'[16]2020-21'!AC17</f>
        <v>6</v>
      </c>
      <c r="S17" s="42">
        <f>'[16]2020-21'!AD17</f>
        <v>6</v>
      </c>
      <c r="T17" s="374">
        <f>'[16]2020-21'!AE17</f>
        <v>100</v>
      </c>
      <c r="U17" s="42">
        <f>'[16]2020-21'!AF17</f>
        <v>0</v>
      </c>
      <c r="V17" s="42">
        <f>'[16]2020-21'!AQ17</f>
        <v>1</v>
      </c>
      <c r="W17" s="42">
        <f>'[16]2020-21'!AR17</f>
        <v>0</v>
      </c>
      <c r="X17" s="374">
        <f>'[16]2020-21'!AS17</f>
        <v>0</v>
      </c>
      <c r="Y17" s="42">
        <f>'[16]2020-21'!AT17</f>
        <v>-1</v>
      </c>
      <c r="Z17" s="42">
        <f>'[16]2020-21'!AU17</f>
        <v>94</v>
      </c>
      <c r="AA17" s="42">
        <f>'[16]2020-21'!AV17</f>
        <v>126</v>
      </c>
      <c r="AB17" s="374">
        <f>'[16]2020-21'!AW17</f>
        <v>134</v>
      </c>
      <c r="AC17" s="42">
        <f>'[16]2020-21'!AX17</f>
        <v>32</v>
      </c>
      <c r="AD17" s="42">
        <f>'[16]2020-21'!BB17</f>
        <v>46</v>
      </c>
      <c r="AE17" s="42">
        <f>'[16]2020-21'!BC17</f>
        <v>70</v>
      </c>
      <c r="AF17" s="374">
        <f>'[16]2020-21'!BD17</f>
        <v>152.19999999999999</v>
      </c>
      <c r="AG17" s="42">
        <f>'[16]2020-21'!BE17</f>
        <v>24</v>
      </c>
      <c r="AH17" s="42">
        <f>'[16]2020-21'!BI17</f>
        <v>52</v>
      </c>
      <c r="AI17" s="42">
        <f>'[16]2020-21'!BJ17</f>
        <v>81</v>
      </c>
      <c r="AJ17" s="374">
        <f>'[16]2020-21'!BK17</f>
        <v>155.80000000000001</v>
      </c>
      <c r="AK17" s="42">
        <f>'[16]2020-21'!BL17</f>
        <v>29</v>
      </c>
      <c r="AL17" s="42">
        <f>'[16]2020-21'!BQ17</f>
        <v>1050</v>
      </c>
      <c r="AM17" s="42">
        <f>'[16]2020-21'!BR17</f>
        <v>806</v>
      </c>
      <c r="AN17" s="374">
        <f>'[16]2020-21'!BS17</f>
        <v>76.8</v>
      </c>
      <c r="AO17" s="42">
        <f>'[16]2020-21'!BT17</f>
        <v>-244</v>
      </c>
      <c r="AP17" s="215"/>
      <c r="AQ17" s="215"/>
      <c r="AR17" s="214"/>
      <c r="AS17" s="214"/>
      <c r="AT17" s="42">
        <f>'[16]2020-21'!CR17</f>
        <v>98</v>
      </c>
      <c r="AU17" s="42">
        <f>'[16]2020-21'!CS17</f>
        <v>83</v>
      </c>
      <c r="AV17" s="374">
        <f>'[16]2020-21'!CT17</f>
        <v>84.7</v>
      </c>
      <c r="AW17" s="42">
        <f>'[16]2020-21'!CU17</f>
        <v>-15</v>
      </c>
      <c r="AX17" s="42">
        <f>'[16]2020-21'!CV17</f>
        <v>490</v>
      </c>
      <c r="AY17" s="42">
        <f>'[16]2020-21'!CW17</f>
        <v>373</v>
      </c>
      <c r="AZ17" s="374">
        <f>'[16]2020-21'!CX17</f>
        <v>76.099999999999994</v>
      </c>
      <c r="BA17" s="42">
        <f>'[16]2020-21'!CY17</f>
        <v>-117</v>
      </c>
      <c r="BB17" s="42">
        <f>'[16]2020-21'!DN17</f>
        <v>536</v>
      </c>
      <c r="BC17" s="42">
        <f>'[16]2020-21'!DO17</f>
        <v>326</v>
      </c>
      <c r="BD17" s="374">
        <f>'[16]2020-21'!DP17</f>
        <v>60.8</v>
      </c>
      <c r="BE17" s="42">
        <f>'[16]2020-21'!DQ17</f>
        <v>-210</v>
      </c>
      <c r="BF17" s="42">
        <f>'[16]2020-21'!DR17</f>
        <v>471</v>
      </c>
      <c r="BG17" s="42">
        <f>'[16]2020-21'!DS17</f>
        <v>270</v>
      </c>
      <c r="BH17" s="374">
        <f>'[16]2020-21'!DT17</f>
        <v>57.3</v>
      </c>
      <c r="BI17" s="42">
        <f>'[16]2020-21'!DU17</f>
        <v>-201</v>
      </c>
      <c r="BJ17" s="42">
        <f>'[16]2020-21'!DV17</f>
        <v>32</v>
      </c>
      <c r="BK17" s="42">
        <f>'[16]2020-21'!DW17</f>
        <v>30</v>
      </c>
      <c r="BL17" s="374">
        <f>'[16]2020-21'!DX17</f>
        <v>93.8</v>
      </c>
      <c r="BM17" s="42">
        <f>'[16]2020-21'!DY17</f>
        <v>-2</v>
      </c>
      <c r="BN17" s="42">
        <f>'[16]2020-21'!DZ17</f>
        <v>5712.58</v>
      </c>
      <c r="BO17" s="42">
        <f>'[16]2020-21'!EA17</f>
        <v>7707</v>
      </c>
      <c r="BP17" s="374">
        <f>'[16]2020-21'!EB17</f>
        <v>134.9</v>
      </c>
      <c r="BQ17" s="42">
        <f>'[16]2020-21'!EC17</f>
        <v>1994.42</v>
      </c>
      <c r="BR17" s="42">
        <f>'[16]2020-21'!ED17</f>
        <v>16.75</v>
      </c>
      <c r="BS17" s="42">
        <f>'[16]2020-21'!EE17</f>
        <v>11</v>
      </c>
      <c r="BT17" s="42">
        <f>'[16]2020-21'!EF17</f>
        <v>-5.75</v>
      </c>
      <c r="BU17" s="43">
        <v>8564</v>
      </c>
      <c r="BV17" s="43">
        <v>584</v>
      </c>
      <c r="BW17" s="43">
        <v>1</v>
      </c>
      <c r="BX17" s="44">
        <v>7692</v>
      </c>
      <c r="BY17" s="45">
        <v>1205</v>
      </c>
      <c r="BZ17" s="46">
        <v>104131</v>
      </c>
      <c r="CA17" s="46">
        <v>93900</v>
      </c>
      <c r="CB17" s="43">
        <v>8134</v>
      </c>
      <c r="CC17" s="43">
        <v>600</v>
      </c>
      <c r="CD17" s="43">
        <v>1</v>
      </c>
      <c r="CE17" s="44">
        <v>7111</v>
      </c>
      <c r="CF17" s="45">
        <v>1401</v>
      </c>
      <c r="CG17" s="47">
        <v>98345</v>
      </c>
      <c r="CH17" s="46">
        <v>90466</v>
      </c>
    </row>
    <row r="18" spans="1:86" s="49" customFormat="1" ht="20.25" customHeight="1" x14ac:dyDescent="0.25">
      <c r="A18" s="292" t="s">
        <v>258</v>
      </c>
      <c r="B18" s="42">
        <f>'[16]2020-21'!F18</f>
        <v>695</v>
      </c>
      <c r="C18" s="42">
        <f>'[16]2020-21'!G18</f>
        <v>622</v>
      </c>
      <c r="D18" s="374">
        <f>'[16]2020-21'!H18</f>
        <v>89.5</v>
      </c>
      <c r="E18" s="42">
        <f>'[16]2020-21'!I18</f>
        <v>-73</v>
      </c>
      <c r="F18" s="42">
        <f>'[16]2020-21'!N18</f>
        <v>227</v>
      </c>
      <c r="G18" s="42">
        <f>'[16]2020-21'!O18</f>
        <v>183</v>
      </c>
      <c r="H18" s="374">
        <f>'[16]2020-21'!P18</f>
        <v>80.599999999999994</v>
      </c>
      <c r="I18" s="42">
        <f>'[16]2020-21'!Q18</f>
        <v>-44</v>
      </c>
      <c r="J18" s="42">
        <f>'[16]2020-21'!R18</f>
        <v>170</v>
      </c>
      <c r="K18" s="42">
        <f>'[16]2020-21'!S18</f>
        <v>169</v>
      </c>
      <c r="L18" s="374">
        <f>'[16]2020-21'!T18</f>
        <v>99.4</v>
      </c>
      <c r="M18" s="42">
        <f>'[16]2020-21'!U18</f>
        <v>-1</v>
      </c>
      <c r="N18" s="42">
        <f>'[16]2020-21'!Y18</f>
        <v>0</v>
      </c>
      <c r="O18" s="42">
        <f>'[16]2020-21'!Z18</f>
        <v>0</v>
      </c>
      <c r="P18" s="374">
        <f>'[16]2020-21'!AA18</f>
        <v>0</v>
      </c>
      <c r="Q18" s="42">
        <f>'[16]2020-21'!AB18</f>
        <v>0</v>
      </c>
      <c r="R18" s="42">
        <f>'[16]2020-21'!AC18</f>
        <v>9</v>
      </c>
      <c r="S18" s="42">
        <f>'[16]2020-21'!AD18</f>
        <v>1</v>
      </c>
      <c r="T18" s="374">
        <f>'[16]2020-21'!AE18</f>
        <v>11.1</v>
      </c>
      <c r="U18" s="42">
        <f>'[16]2020-21'!AF18</f>
        <v>-8</v>
      </c>
      <c r="V18" s="42">
        <f>'[16]2020-21'!AQ18</f>
        <v>0</v>
      </c>
      <c r="W18" s="42">
        <f>'[16]2020-21'!AR18</f>
        <v>0</v>
      </c>
      <c r="X18" s="374">
        <f>'[16]2020-21'!AS18</f>
        <v>0</v>
      </c>
      <c r="Y18" s="42">
        <f>'[16]2020-21'!AT18</f>
        <v>0</v>
      </c>
      <c r="Z18" s="42">
        <f>'[16]2020-21'!AU18</f>
        <v>64</v>
      </c>
      <c r="AA18" s="42">
        <f>'[16]2020-21'!AV18</f>
        <v>47</v>
      </c>
      <c r="AB18" s="374">
        <f>'[16]2020-21'!AW18</f>
        <v>73.400000000000006</v>
      </c>
      <c r="AC18" s="42">
        <f>'[16]2020-21'!AX18</f>
        <v>-17</v>
      </c>
      <c r="AD18" s="42">
        <f>'[16]2020-21'!BB18</f>
        <v>55</v>
      </c>
      <c r="AE18" s="42">
        <f>'[16]2020-21'!BC18</f>
        <v>41</v>
      </c>
      <c r="AF18" s="374">
        <f>'[16]2020-21'!BD18</f>
        <v>74.5</v>
      </c>
      <c r="AG18" s="42">
        <f>'[16]2020-21'!BE18</f>
        <v>-14</v>
      </c>
      <c r="AH18" s="42">
        <f>'[16]2020-21'!BI18</f>
        <v>97</v>
      </c>
      <c r="AI18" s="42">
        <f>'[16]2020-21'!BJ18</f>
        <v>70</v>
      </c>
      <c r="AJ18" s="374">
        <f>'[16]2020-21'!BK18</f>
        <v>72.2</v>
      </c>
      <c r="AK18" s="42">
        <f>'[16]2020-21'!BL18</f>
        <v>-27</v>
      </c>
      <c r="AL18" s="42">
        <f>'[16]2020-21'!BQ18</f>
        <v>654</v>
      </c>
      <c r="AM18" s="42">
        <f>'[16]2020-21'!BR18</f>
        <v>590</v>
      </c>
      <c r="AN18" s="374">
        <f>'[16]2020-21'!BS18</f>
        <v>90.2</v>
      </c>
      <c r="AO18" s="42">
        <f>'[16]2020-21'!BT18</f>
        <v>-64</v>
      </c>
      <c r="AP18" s="215"/>
      <c r="AQ18" s="215"/>
      <c r="AR18" s="214"/>
      <c r="AS18" s="214"/>
      <c r="AT18" s="42">
        <f>'[16]2020-21'!CR18</f>
        <v>91</v>
      </c>
      <c r="AU18" s="42">
        <f>'[16]2020-21'!CS18</f>
        <v>75</v>
      </c>
      <c r="AV18" s="374">
        <f>'[16]2020-21'!CT18</f>
        <v>82.4</v>
      </c>
      <c r="AW18" s="42">
        <f>'[16]2020-21'!CU18</f>
        <v>-16</v>
      </c>
      <c r="AX18" s="42">
        <f>'[16]2020-21'!CV18</f>
        <v>306</v>
      </c>
      <c r="AY18" s="42">
        <f>'[16]2020-21'!CW18</f>
        <v>250</v>
      </c>
      <c r="AZ18" s="374">
        <f>'[16]2020-21'!CX18</f>
        <v>81.7</v>
      </c>
      <c r="BA18" s="42">
        <f>'[16]2020-21'!CY18</f>
        <v>-56</v>
      </c>
      <c r="BB18" s="42">
        <f>'[16]2020-21'!DN18</f>
        <v>309</v>
      </c>
      <c r="BC18" s="42">
        <f>'[16]2020-21'!DO18</f>
        <v>244</v>
      </c>
      <c r="BD18" s="374">
        <f>'[16]2020-21'!DP18</f>
        <v>79</v>
      </c>
      <c r="BE18" s="42">
        <f>'[16]2020-21'!DQ18</f>
        <v>-65</v>
      </c>
      <c r="BF18" s="42">
        <f>'[16]2020-21'!DR18</f>
        <v>265</v>
      </c>
      <c r="BG18" s="42">
        <f>'[16]2020-21'!DS18</f>
        <v>216</v>
      </c>
      <c r="BH18" s="374">
        <f>'[16]2020-21'!DT18</f>
        <v>81.5</v>
      </c>
      <c r="BI18" s="42">
        <f>'[16]2020-21'!DU18</f>
        <v>-49</v>
      </c>
      <c r="BJ18" s="42">
        <f>'[16]2020-21'!DV18</f>
        <v>51</v>
      </c>
      <c r="BK18" s="42">
        <f>'[16]2020-21'!DW18</f>
        <v>38</v>
      </c>
      <c r="BL18" s="374">
        <f>'[16]2020-21'!DX18</f>
        <v>74.5</v>
      </c>
      <c r="BM18" s="42">
        <f>'[16]2020-21'!DY18</f>
        <v>-13</v>
      </c>
      <c r="BN18" s="42">
        <f>'[16]2020-21'!DZ18</f>
        <v>6133.33</v>
      </c>
      <c r="BO18" s="42">
        <f>'[16]2020-21'!EA18</f>
        <v>7132</v>
      </c>
      <c r="BP18" s="374">
        <f>'[16]2020-21'!EB18</f>
        <v>116.3</v>
      </c>
      <c r="BQ18" s="42">
        <f>'[16]2020-21'!EC18</f>
        <v>998.67000000000007</v>
      </c>
      <c r="BR18" s="42">
        <f>'[16]2020-21'!ED18</f>
        <v>6.0588235294117645</v>
      </c>
      <c r="BS18" s="42">
        <f>'[16]2020-21'!EE18</f>
        <v>6</v>
      </c>
      <c r="BT18" s="42">
        <f>'[16]2020-21'!EF18</f>
        <v>-5.8823529411764497E-2</v>
      </c>
      <c r="BU18" s="43">
        <v>12609</v>
      </c>
      <c r="BV18" s="43">
        <v>372</v>
      </c>
      <c r="BW18" s="43">
        <v>2</v>
      </c>
      <c r="BX18" s="44">
        <v>10896</v>
      </c>
      <c r="BY18" s="45">
        <v>4478</v>
      </c>
      <c r="BZ18" s="46">
        <v>21850</v>
      </c>
      <c r="CA18" s="46">
        <v>17462</v>
      </c>
      <c r="CB18" s="43">
        <v>12299</v>
      </c>
      <c r="CC18" s="43">
        <v>356</v>
      </c>
      <c r="CD18" s="43">
        <v>14</v>
      </c>
      <c r="CE18" s="44">
        <v>10410</v>
      </c>
      <c r="CF18" s="45">
        <v>4956</v>
      </c>
      <c r="CG18" s="47">
        <v>18617</v>
      </c>
      <c r="CH18" s="46">
        <v>13793</v>
      </c>
    </row>
    <row r="19" spans="1:86" s="49" customFormat="1" ht="20.25" customHeight="1" x14ac:dyDescent="0.25">
      <c r="A19" s="292" t="s">
        <v>259</v>
      </c>
      <c r="B19" s="42">
        <f>'[16]2020-21'!F19</f>
        <v>1003</v>
      </c>
      <c r="C19" s="42">
        <f>'[16]2020-21'!G19</f>
        <v>1175</v>
      </c>
      <c r="D19" s="374">
        <f>'[16]2020-21'!H19</f>
        <v>117.1</v>
      </c>
      <c r="E19" s="42">
        <f>'[16]2020-21'!I19</f>
        <v>172</v>
      </c>
      <c r="F19" s="42">
        <f>'[16]2020-21'!N19</f>
        <v>476</v>
      </c>
      <c r="G19" s="42">
        <f>'[16]2020-21'!O19</f>
        <v>407</v>
      </c>
      <c r="H19" s="374">
        <f>'[16]2020-21'!P19</f>
        <v>85.5</v>
      </c>
      <c r="I19" s="42">
        <f>'[16]2020-21'!Q19</f>
        <v>-69</v>
      </c>
      <c r="J19" s="42">
        <f>'[16]2020-21'!R19</f>
        <v>345</v>
      </c>
      <c r="K19" s="42">
        <f>'[16]2020-21'!S19</f>
        <v>338</v>
      </c>
      <c r="L19" s="374">
        <f>'[16]2020-21'!T19</f>
        <v>98</v>
      </c>
      <c r="M19" s="42">
        <f>'[16]2020-21'!U19</f>
        <v>-7</v>
      </c>
      <c r="N19" s="42">
        <f>'[16]2020-21'!Y19</f>
        <v>0</v>
      </c>
      <c r="O19" s="42">
        <f>'[16]2020-21'!Z19</f>
        <v>1</v>
      </c>
      <c r="P19" s="374">
        <f>'[16]2020-21'!AA19</f>
        <v>0</v>
      </c>
      <c r="Q19" s="42">
        <f>'[16]2020-21'!AB19</f>
        <v>1</v>
      </c>
      <c r="R19" s="42">
        <f>'[16]2020-21'!AC19</f>
        <v>2</v>
      </c>
      <c r="S19" s="42">
        <f>'[16]2020-21'!AD19</f>
        <v>1</v>
      </c>
      <c r="T19" s="374">
        <f>'[16]2020-21'!AE19</f>
        <v>50</v>
      </c>
      <c r="U19" s="42">
        <f>'[16]2020-21'!AF19</f>
        <v>-1</v>
      </c>
      <c r="V19" s="42">
        <f>'[16]2020-21'!AQ19</f>
        <v>11</v>
      </c>
      <c r="W19" s="42">
        <f>'[16]2020-21'!AR19</f>
        <v>0</v>
      </c>
      <c r="X19" s="374">
        <f>'[16]2020-21'!AS19</f>
        <v>0</v>
      </c>
      <c r="Y19" s="42">
        <f>'[16]2020-21'!AT19</f>
        <v>-11</v>
      </c>
      <c r="Z19" s="42">
        <f>'[16]2020-21'!AU19</f>
        <v>110</v>
      </c>
      <c r="AA19" s="42">
        <f>'[16]2020-21'!AV19</f>
        <v>62</v>
      </c>
      <c r="AB19" s="374">
        <f>'[16]2020-21'!AW19</f>
        <v>56.4</v>
      </c>
      <c r="AC19" s="42">
        <f>'[16]2020-21'!AX19</f>
        <v>-48</v>
      </c>
      <c r="AD19" s="42">
        <f>'[16]2020-21'!BB19</f>
        <v>106</v>
      </c>
      <c r="AE19" s="42">
        <f>'[16]2020-21'!BC19</f>
        <v>57</v>
      </c>
      <c r="AF19" s="374">
        <f>'[16]2020-21'!BD19</f>
        <v>53.8</v>
      </c>
      <c r="AG19" s="42">
        <f>'[16]2020-21'!BE19</f>
        <v>-49</v>
      </c>
      <c r="AH19" s="42">
        <f>'[16]2020-21'!BI19</f>
        <v>60</v>
      </c>
      <c r="AI19" s="42">
        <f>'[16]2020-21'!BJ19</f>
        <v>30</v>
      </c>
      <c r="AJ19" s="374">
        <f>'[16]2020-21'!BK19</f>
        <v>50</v>
      </c>
      <c r="AK19" s="42">
        <f>'[16]2020-21'!BL19</f>
        <v>-30</v>
      </c>
      <c r="AL19" s="42">
        <f>'[16]2020-21'!BQ19</f>
        <v>963</v>
      </c>
      <c r="AM19" s="42">
        <f>'[16]2020-21'!BR19</f>
        <v>1106</v>
      </c>
      <c r="AN19" s="374">
        <f>'[16]2020-21'!BS19</f>
        <v>114.8</v>
      </c>
      <c r="AO19" s="42">
        <f>'[16]2020-21'!BT19</f>
        <v>143</v>
      </c>
      <c r="AP19" s="215"/>
      <c r="AQ19" s="215"/>
      <c r="AR19" s="214"/>
      <c r="AS19" s="214"/>
      <c r="AT19" s="42">
        <f>'[16]2020-21'!CR19</f>
        <v>114</v>
      </c>
      <c r="AU19" s="42">
        <f>'[16]2020-21'!CS19</f>
        <v>113</v>
      </c>
      <c r="AV19" s="374">
        <f>'[16]2020-21'!CT19</f>
        <v>99.1</v>
      </c>
      <c r="AW19" s="42">
        <f>'[16]2020-21'!CU19</f>
        <v>-1</v>
      </c>
      <c r="AX19" s="42">
        <f>'[16]2020-21'!CV19</f>
        <v>501</v>
      </c>
      <c r="AY19" s="42">
        <f>'[16]2020-21'!CW19</f>
        <v>453</v>
      </c>
      <c r="AZ19" s="374">
        <f>'[16]2020-21'!CX19</f>
        <v>90.4</v>
      </c>
      <c r="BA19" s="42">
        <f>'[16]2020-21'!CY19</f>
        <v>-48</v>
      </c>
      <c r="BB19" s="42">
        <f>'[16]2020-21'!DN19</f>
        <v>361</v>
      </c>
      <c r="BC19" s="42">
        <f>'[16]2020-21'!DO19</f>
        <v>422</v>
      </c>
      <c r="BD19" s="374">
        <f>'[16]2020-21'!DP19</f>
        <v>116.9</v>
      </c>
      <c r="BE19" s="42">
        <f>'[16]2020-21'!DQ19</f>
        <v>61</v>
      </c>
      <c r="BF19" s="42">
        <f>'[16]2020-21'!DR19</f>
        <v>308</v>
      </c>
      <c r="BG19" s="42">
        <f>'[16]2020-21'!DS19</f>
        <v>371</v>
      </c>
      <c r="BH19" s="374">
        <f>'[16]2020-21'!DT19</f>
        <v>120.5</v>
      </c>
      <c r="BI19" s="42">
        <f>'[16]2020-21'!DU19</f>
        <v>63</v>
      </c>
      <c r="BJ19" s="42">
        <f>'[16]2020-21'!DV19</f>
        <v>24</v>
      </c>
      <c r="BK19" s="42">
        <f>'[16]2020-21'!DW19</f>
        <v>30</v>
      </c>
      <c r="BL19" s="374">
        <f>'[16]2020-21'!DX19</f>
        <v>125</v>
      </c>
      <c r="BM19" s="42">
        <f>'[16]2020-21'!DY19</f>
        <v>6</v>
      </c>
      <c r="BN19" s="42">
        <f>'[16]2020-21'!DZ19</f>
        <v>5901.75</v>
      </c>
      <c r="BO19" s="42">
        <f>'[16]2020-21'!EA19</f>
        <v>6367</v>
      </c>
      <c r="BP19" s="374">
        <f>'[16]2020-21'!EB19</f>
        <v>107.9</v>
      </c>
      <c r="BQ19" s="42">
        <f>'[16]2020-21'!EC19</f>
        <v>465.25</v>
      </c>
      <c r="BR19" s="42">
        <f>'[16]2020-21'!ED19</f>
        <v>15.041666666666666</v>
      </c>
      <c r="BS19" s="42">
        <f>'[16]2020-21'!EE19</f>
        <v>14</v>
      </c>
      <c r="BT19" s="42">
        <f>'[16]2020-21'!EF19</f>
        <v>-1.0416666666666661</v>
      </c>
      <c r="BU19" s="43">
        <v>15002</v>
      </c>
      <c r="BV19" s="43">
        <v>89</v>
      </c>
      <c r="BW19" s="43">
        <v>6</v>
      </c>
      <c r="BX19" s="44">
        <v>11841</v>
      </c>
      <c r="BY19" s="45">
        <v>2031</v>
      </c>
      <c r="BZ19" s="46">
        <v>40011</v>
      </c>
      <c r="CA19" s="46">
        <v>39274</v>
      </c>
      <c r="CB19" s="43">
        <v>15639</v>
      </c>
      <c r="CC19" s="43">
        <v>127</v>
      </c>
      <c r="CD19" s="43">
        <v>1</v>
      </c>
      <c r="CE19" s="44">
        <v>11822</v>
      </c>
      <c r="CF19" s="45">
        <v>1782</v>
      </c>
      <c r="CG19" s="47">
        <v>36352</v>
      </c>
      <c r="CH19" s="46">
        <v>35525</v>
      </c>
    </row>
    <row r="20" spans="1:86" s="49" customFormat="1" ht="20.25" customHeight="1" x14ac:dyDescent="0.25">
      <c r="A20" s="292" t="s">
        <v>260</v>
      </c>
      <c r="B20" s="42">
        <f>'[16]2020-21'!F20</f>
        <v>1016</v>
      </c>
      <c r="C20" s="42">
        <f>'[16]2020-21'!G20</f>
        <v>1004</v>
      </c>
      <c r="D20" s="374">
        <f>'[16]2020-21'!H20</f>
        <v>98.8</v>
      </c>
      <c r="E20" s="42">
        <f>'[16]2020-21'!I20</f>
        <v>-12</v>
      </c>
      <c r="F20" s="42">
        <f>'[16]2020-21'!N20</f>
        <v>390</v>
      </c>
      <c r="G20" s="42">
        <f>'[16]2020-21'!O20</f>
        <v>307</v>
      </c>
      <c r="H20" s="374">
        <f>'[16]2020-21'!P20</f>
        <v>78.7</v>
      </c>
      <c r="I20" s="42">
        <f>'[16]2020-21'!Q20</f>
        <v>-83</v>
      </c>
      <c r="J20" s="42">
        <f>'[16]2020-21'!R20</f>
        <v>290</v>
      </c>
      <c r="K20" s="42">
        <f>'[16]2020-21'!S20</f>
        <v>282</v>
      </c>
      <c r="L20" s="374">
        <f>'[16]2020-21'!T20</f>
        <v>97.2</v>
      </c>
      <c r="M20" s="42">
        <f>'[16]2020-21'!U20</f>
        <v>-8</v>
      </c>
      <c r="N20" s="42">
        <f>'[16]2020-21'!Y20</f>
        <v>0</v>
      </c>
      <c r="O20" s="42">
        <f>'[16]2020-21'!Z20</f>
        <v>0</v>
      </c>
      <c r="P20" s="374">
        <f>'[16]2020-21'!AA20</f>
        <v>0</v>
      </c>
      <c r="Q20" s="42">
        <f>'[16]2020-21'!AB20</f>
        <v>0</v>
      </c>
      <c r="R20" s="42">
        <f>'[16]2020-21'!AC20</f>
        <v>4</v>
      </c>
      <c r="S20" s="42">
        <f>'[16]2020-21'!AD20</f>
        <v>6</v>
      </c>
      <c r="T20" s="374">
        <f>'[16]2020-21'!AE20</f>
        <v>150</v>
      </c>
      <c r="U20" s="42">
        <f>'[16]2020-21'!AF20</f>
        <v>2</v>
      </c>
      <c r="V20" s="42">
        <f>'[16]2020-21'!AQ20</f>
        <v>1</v>
      </c>
      <c r="W20" s="42">
        <f>'[16]2020-21'!AR20</f>
        <v>0</v>
      </c>
      <c r="X20" s="374">
        <f>'[16]2020-21'!AS20</f>
        <v>0</v>
      </c>
      <c r="Y20" s="42">
        <f>'[16]2020-21'!AT20</f>
        <v>-1</v>
      </c>
      <c r="Z20" s="42">
        <f>'[16]2020-21'!AU20</f>
        <v>64</v>
      </c>
      <c r="AA20" s="42">
        <f>'[16]2020-21'!AV20</f>
        <v>72</v>
      </c>
      <c r="AB20" s="374">
        <f>'[16]2020-21'!AW20</f>
        <v>112.5</v>
      </c>
      <c r="AC20" s="42">
        <f>'[16]2020-21'!AX20</f>
        <v>8</v>
      </c>
      <c r="AD20" s="42">
        <f>'[16]2020-21'!BB20</f>
        <v>55</v>
      </c>
      <c r="AE20" s="42">
        <f>'[16]2020-21'!BC20</f>
        <v>51</v>
      </c>
      <c r="AF20" s="374">
        <f>'[16]2020-21'!BD20</f>
        <v>92.7</v>
      </c>
      <c r="AG20" s="42">
        <f>'[16]2020-21'!BE20</f>
        <v>-4</v>
      </c>
      <c r="AH20" s="42">
        <f>'[16]2020-21'!BI20</f>
        <v>66</v>
      </c>
      <c r="AI20" s="42">
        <f>'[16]2020-21'!BJ20</f>
        <v>39</v>
      </c>
      <c r="AJ20" s="374">
        <f>'[16]2020-21'!BK20</f>
        <v>59.1</v>
      </c>
      <c r="AK20" s="42">
        <f>'[16]2020-21'!BL20</f>
        <v>-27</v>
      </c>
      <c r="AL20" s="42">
        <f>'[16]2020-21'!BQ20</f>
        <v>892</v>
      </c>
      <c r="AM20" s="42">
        <f>'[16]2020-21'!BR20</f>
        <v>880</v>
      </c>
      <c r="AN20" s="374">
        <f>'[16]2020-21'!BS20</f>
        <v>98.7</v>
      </c>
      <c r="AO20" s="42">
        <f>'[16]2020-21'!BT20</f>
        <v>-12</v>
      </c>
      <c r="AP20" s="215"/>
      <c r="AQ20" s="215"/>
      <c r="AR20" s="214"/>
      <c r="AS20" s="214"/>
      <c r="AT20" s="42">
        <f>'[16]2020-21'!CR20</f>
        <v>93</v>
      </c>
      <c r="AU20" s="42">
        <f>'[16]2020-21'!CS20</f>
        <v>100</v>
      </c>
      <c r="AV20" s="374">
        <f>'[16]2020-21'!CT20</f>
        <v>107.5</v>
      </c>
      <c r="AW20" s="42">
        <f>'[16]2020-21'!CU20</f>
        <v>7</v>
      </c>
      <c r="AX20" s="42">
        <f>'[16]2020-21'!CV20</f>
        <v>380</v>
      </c>
      <c r="AY20" s="42">
        <f>'[16]2020-21'!CW20</f>
        <v>332</v>
      </c>
      <c r="AZ20" s="374">
        <f>'[16]2020-21'!CX20</f>
        <v>87.4</v>
      </c>
      <c r="BA20" s="42">
        <f>'[16]2020-21'!CY20</f>
        <v>-48</v>
      </c>
      <c r="BB20" s="42">
        <f>'[16]2020-21'!DN20</f>
        <v>442</v>
      </c>
      <c r="BC20" s="42">
        <f>'[16]2020-21'!DO20</f>
        <v>405</v>
      </c>
      <c r="BD20" s="374">
        <f>'[16]2020-21'!DP20</f>
        <v>91.6</v>
      </c>
      <c r="BE20" s="42">
        <f>'[16]2020-21'!DQ20</f>
        <v>-37</v>
      </c>
      <c r="BF20" s="42">
        <f>'[16]2020-21'!DR20</f>
        <v>344</v>
      </c>
      <c r="BG20" s="42">
        <f>'[16]2020-21'!DS20</f>
        <v>325</v>
      </c>
      <c r="BH20" s="374">
        <f>'[16]2020-21'!DT20</f>
        <v>94.5</v>
      </c>
      <c r="BI20" s="42">
        <f>'[16]2020-21'!DU20</f>
        <v>-19</v>
      </c>
      <c r="BJ20" s="42">
        <f>'[16]2020-21'!DV20</f>
        <v>12</v>
      </c>
      <c r="BK20" s="42">
        <f>'[16]2020-21'!DW20</f>
        <v>33</v>
      </c>
      <c r="BL20" s="374">
        <f>'[16]2020-21'!DX20</f>
        <v>275</v>
      </c>
      <c r="BM20" s="42">
        <f>'[16]2020-21'!DY20</f>
        <v>21</v>
      </c>
      <c r="BN20" s="42">
        <f>'[16]2020-21'!DZ20</f>
        <v>4969.17</v>
      </c>
      <c r="BO20" s="42">
        <f>'[16]2020-21'!EA20</f>
        <v>6423</v>
      </c>
      <c r="BP20" s="374">
        <f>'[16]2020-21'!EB20</f>
        <v>129.30000000000001</v>
      </c>
      <c r="BQ20" s="42">
        <f>'[16]2020-21'!EC20</f>
        <v>1453.83</v>
      </c>
      <c r="BR20" s="42">
        <f>'[16]2020-21'!ED20</f>
        <v>36.833333333333336</v>
      </c>
      <c r="BS20" s="42">
        <f>'[16]2020-21'!EE20</f>
        <v>12</v>
      </c>
      <c r="BT20" s="42">
        <f>'[16]2020-21'!EF20</f>
        <v>-24.833333333333336</v>
      </c>
      <c r="BU20" s="43">
        <v>7827</v>
      </c>
      <c r="BV20" s="43">
        <v>186</v>
      </c>
      <c r="BW20" s="43">
        <v>0</v>
      </c>
      <c r="BX20" s="44">
        <v>6492</v>
      </c>
      <c r="BY20" s="45">
        <v>599</v>
      </c>
      <c r="BZ20" s="46">
        <v>22113</v>
      </c>
      <c r="CA20" s="46">
        <v>20960</v>
      </c>
      <c r="CB20" s="43">
        <v>8195</v>
      </c>
      <c r="CC20" s="43">
        <v>228</v>
      </c>
      <c r="CD20" s="43">
        <v>0</v>
      </c>
      <c r="CE20" s="44">
        <v>6362</v>
      </c>
      <c r="CF20" s="45">
        <v>492</v>
      </c>
      <c r="CG20" s="47">
        <v>19494</v>
      </c>
      <c r="CH20" s="46">
        <v>17036</v>
      </c>
    </row>
    <row r="21" spans="1:86" s="49" customFormat="1" ht="20.25" customHeight="1" x14ac:dyDescent="0.25">
      <c r="A21" s="292" t="s">
        <v>261</v>
      </c>
      <c r="B21" s="42">
        <f>'[16]2020-21'!F21</f>
        <v>1627</v>
      </c>
      <c r="C21" s="42">
        <f>'[16]2020-21'!G21</f>
        <v>1766</v>
      </c>
      <c r="D21" s="374">
        <f>'[16]2020-21'!H21</f>
        <v>108.5</v>
      </c>
      <c r="E21" s="42">
        <f>'[16]2020-21'!I21</f>
        <v>139</v>
      </c>
      <c r="F21" s="42">
        <f>'[16]2020-21'!N21</f>
        <v>754</v>
      </c>
      <c r="G21" s="42">
        <f>'[16]2020-21'!O21</f>
        <v>746</v>
      </c>
      <c r="H21" s="374">
        <f>'[16]2020-21'!P21</f>
        <v>98.9</v>
      </c>
      <c r="I21" s="42">
        <f>'[16]2020-21'!Q21</f>
        <v>-8</v>
      </c>
      <c r="J21" s="42">
        <f>'[16]2020-21'!R21</f>
        <v>584</v>
      </c>
      <c r="K21" s="42">
        <f>'[16]2020-21'!S21</f>
        <v>667</v>
      </c>
      <c r="L21" s="374">
        <f>'[16]2020-21'!T21</f>
        <v>114.2</v>
      </c>
      <c r="M21" s="42">
        <f>'[16]2020-21'!U21</f>
        <v>83</v>
      </c>
      <c r="N21" s="42">
        <f>'[16]2020-21'!Y21</f>
        <v>0</v>
      </c>
      <c r="O21" s="42">
        <f>'[16]2020-21'!Z21</f>
        <v>0</v>
      </c>
      <c r="P21" s="374">
        <f>'[16]2020-21'!AA21</f>
        <v>0</v>
      </c>
      <c r="Q21" s="42">
        <f>'[16]2020-21'!AB21</f>
        <v>0</v>
      </c>
      <c r="R21" s="42">
        <f>'[16]2020-21'!AC21</f>
        <v>4</v>
      </c>
      <c r="S21" s="42">
        <f>'[16]2020-21'!AD21</f>
        <v>4</v>
      </c>
      <c r="T21" s="374">
        <f>'[16]2020-21'!AE21</f>
        <v>100</v>
      </c>
      <c r="U21" s="42">
        <f>'[16]2020-21'!AF21</f>
        <v>0</v>
      </c>
      <c r="V21" s="42">
        <f>'[16]2020-21'!AQ21</f>
        <v>0</v>
      </c>
      <c r="W21" s="42">
        <f>'[16]2020-21'!AR21</f>
        <v>0</v>
      </c>
      <c r="X21" s="374">
        <f>'[16]2020-21'!AS21</f>
        <v>0</v>
      </c>
      <c r="Y21" s="42">
        <f>'[16]2020-21'!AT21</f>
        <v>0</v>
      </c>
      <c r="Z21" s="42">
        <f>'[16]2020-21'!AU21</f>
        <v>84</v>
      </c>
      <c r="AA21" s="42">
        <f>'[16]2020-21'!AV21</f>
        <v>109</v>
      </c>
      <c r="AB21" s="374">
        <f>'[16]2020-21'!AW21</f>
        <v>129.80000000000001</v>
      </c>
      <c r="AC21" s="42">
        <f>'[16]2020-21'!AX21</f>
        <v>25</v>
      </c>
      <c r="AD21" s="42">
        <f>'[16]2020-21'!BB21</f>
        <v>81</v>
      </c>
      <c r="AE21" s="42">
        <f>'[16]2020-21'!BC21</f>
        <v>109</v>
      </c>
      <c r="AF21" s="374">
        <f>'[16]2020-21'!BD21</f>
        <v>134.6</v>
      </c>
      <c r="AG21" s="42">
        <f>'[16]2020-21'!BE21</f>
        <v>28</v>
      </c>
      <c r="AH21" s="42">
        <f>'[16]2020-21'!BI21</f>
        <v>80</v>
      </c>
      <c r="AI21" s="42">
        <f>'[16]2020-21'!BJ21</f>
        <v>131</v>
      </c>
      <c r="AJ21" s="374">
        <f>'[16]2020-21'!BK21</f>
        <v>163.80000000000001</v>
      </c>
      <c r="AK21" s="42">
        <f>'[16]2020-21'!BL21</f>
        <v>51</v>
      </c>
      <c r="AL21" s="42">
        <f>'[16]2020-21'!BQ21</f>
        <v>1566</v>
      </c>
      <c r="AM21" s="42">
        <f>'[16]2020-21'!BR21</f>
        <v>1719</v>
      </c>
      <c r="AN21" s="374">
        <f>'[16]2020-21'!BS21</f>
        <v>109.8</v>
      </c>
      <c r="AO21" s="42">
        <f>'[16]2020-21'!BT21</f>
        <v>153</v>
      </c>
      <c r="AP21" s="215"/>
      <c r="AQ21" s="215"/>
      <c r="AR21" s="214"/>
      <c r="AS21" s="214"/>
      <c r="AT21" s="42">
        <f>'[16]2020-21'!CR21</f>
        <v>126</v>
      </c>
      <c r="AU21" s="42">
        <f>'[16]2020-21'!CS21</f>
        <v>115</v>
      </c>
      <c r="AV21" s="374">
        <f>'[16]2020-21'!CT21</f>
        <v>91.3</v>
      </c>
      <c r="AW21" s="42">
        <f>'[16]2020-21'!CU21</f>
        <v>-11</v>
      </c>
      <c r="AX21" s="42">
        <f>'[16]2020-21'!CV21</f>
        <v>816</v>
      </c>
      <c r="AY21" s="42">
        <f>'[16]2020-21'!CW21</f>
        <v>781</v>
      </c>
      <c r="AZ21" s="374">
        <f>'[16]2020-21'!CX21</f>
        <v>95.7</v>
      </c>
      <c r="BA21" s="42">
        <f>'[16]2020-21'!CY21</f>
        <v>-35</v>
      </c>
      <c r="BB21" s="42">
        <f>'[16]2020-21'!DN21</f>
        <v>667</v>
      </c>
      <c r="BC21" s="42">
        <f>'[16]2020-21'!DO21</f>
        <v>510</v>
      </c>
      <c r="BD21" s="374">
        <f>'[16]2020-21'!DP21</f>
        <v>76.5</v>
      </c>
      <c r="BE21" s="42">
        <f>'[16]2020-21'!DQ21</f>
        <v>-157</v>
      </c>
      <c r="BF21" s="42">
        <f>'[16]2020-21'!DR21</f>
        <v>607</v>
      </c>
      <c r="BG21" s="42">
        <f>'[16]2020-21'!DS21</f>
        <v>477</v>
      </c>
      <c r="BH21" s="374">
        <f>'[16]2020-21'!DT21</f>
        <v>78.599999999999994</v>
      </c>
      <c r="BI21" s="42">
        <f>'[16]2020-21'!DU21</f>
        <v>-130</v>
      </c>
      <c r="BJ21" s="42">
        <f>'[16]2020-21'!DV21</f>
        <v>59</v>
      </c>
      <c r="BK21" s="42">
        <f>'[16]2020-21'!DW21</f>
        <v>59</v>
      </c>
      <c r="BL21" s="374">
        <f>'[16]2020-21'!DX21</f>
        <v>100</v>
      </c>
      <c r="BM21" s="42">
        <f>'[16]2020-21'!DY21</f>
        <v>0</v>
      </c>
      <c r="BN21" s="42">
        <f>'[16]2020-21'!DZ21</f>
        <v>5876.28</v>
      </c>
      <c r="BO21" s="42">
        <f>'[16]2020-21'!EA21</f>
        <v>7140</v>
      </c>
      <c r="BP21" s="374">
        <f>'[16]2020-21'!EB21</f>
        <v>121.5</v>
      </c>
      <c r="BQ21" s="42">
        <f>'[16]2020-21'!EC21</f>
        <v>1263.7200000000003</v>
      </c>
      <c r="BR21" s="42">
        <f>'[16]2020-21'!ED21</f>
        <v>11.305084745762711</v>
      </c>
      <c r="BS21" s="42">
        <f>'[16]2020-21'!EE21</f>
        <v>9</v>
      </c>
      <c r="BT21" s="42">
        <f>'[16]2020-21'!EF21</f>
        <v>-2.3050847457627111</v>
      </c>
      <c r="BU21" s="43">
        <v>13952</v>
      </c>
      <c r="BV21" s="43">
        <v>525</v>
      </c>
      <c r="BW21" s="43">
        <v>3</v>
      </c>
      <c r="BX21" s="44">
        <v>12035</v>
      </c>
      <c r="BY21" s="45">
        <v>4841</v>
      </c>
      <c r="BZ21" s="46">
        <v>77509</v>
      </c>
      <c r="CA21" s="46">
        <v>68713</v>
      </c>
      <c r="CB21" s="43">
        <v>13410</v>
      </c>
      <c r="CC21" s="43">
        <v>724</v>
      </c>
      <c r="CD21" s="43">
        <v>3</v>
      </c>
      <c r="CE21" s="44">
        <v>11335</v>
      </c>
      <c r="CF21" s="45">
        <v>6239</v>
      </c>
      <c r="CG21" s="47">
        <v>97265</v>
      </c>
      <c r="CH21" s="46">
        <v>82645</v>
      </c>
    </row>
    <row r="22" spans="1:86" s="49" customFormat="1" ht="20.25" customHeight="1" x14ac:dyDescent="0.25">
      <c r="A22" s="292" t="s">
        <v>262</v>
      </c>
      <c r="B22" s="42">
        <f>'[16]2020-21'!F22</f>
        <v>688</v>
      </c>
      <c r="C22" s="42">
        <f>'[16]2020-21'!G22</f>
        <v>609</v>
      </c>
      <c r="D22" s="374">
        <f>'[16]2020-21'!H22</f>
        <v>88.5</v>
      </c>
      <c r="E22" s="42">
        <f>'[16]2020-21'!I22</f>
        <v>-79</v>
      </c>
      <c r="F22" s="42">
        <f>'[16]2020-21'!N22</f>
        <v>387</v>
      </c>
      <c r="G22" s="42">
        <f>'[16]2020-21'!O22</f>
        <v>306</v>
      </c>
      <c r="H22" s="374">
        <f>'[16]2020-21'!P22</f>
        <v>79.099999999999994</v>
      </c>
      <c r="I22" s="42">
        <f>'[16]2020-21'!Q22</f>
        <v>-81</v>
      </c>
      <c r="J22" s="42">
        <f>'[16]2020-21'!R22</f>
        <v>269</v>
      </c>
      <c r="K22" s="42">
        <f>'[16]2020-21'!S22</f>
        <v>261</v>
      </c>
      <c r="L22" s="374">
        <f>'[16]2020-21'!T22</f>
        <v>97</v>
      </c>
      <c r="M22" s="42">
        <f>'[16]2020-21'!U22</f>
        <v>-8</v>
      </c>
      <c r="N22" s="42">
        <f>'[16]2020-21'!Y22</f>
        <v>0</v>
      </c>
      <c r="O22" s="42">
        <f>'[16]2020-21'!Z22</f>
        <v>0</v>
      </c>
      <c r="P22" s="374">
        <f>'[16]2020-21'!AA22</f>
        <v>0</v>
      </c>
      <c r="Q22" s="42">
        <f>'[16]2020-21'!AB22</f>
        <v>0</v>
      </c>
      <c r="R22" s="42">
        <f>'[16]2020-21'!AC22</f>
        <v>37</v>
      </c>
      <c r="S22" s="42">
        <f>'[16]2020-21'!AD22</f>
        <v>13</v>
      </c>
      <c r="T22" s="374">
        <f>'[16]2020-21'!AE22</f>
        <v>35.1</v>
      </c>
      <c r="U22" s="42">
        <f>'[16]2020-21'!AF22</f>
        <v>-24</v>
      </c>
      <c r="V22" s="42">
        <f>'[16]2020-21'!AQ22</f>
        <v>0</v>
      </c>
      <c r="W22" s="42">
        <f>'[16]2020-21'!AR22</f>
        <v>0</v>
      </c>
      <c r="X22" s="374">
        <f>'[16]2020-21'!AS22</f>
        <v>0</v>
      </c>
      <c r="Y22" s="42">
        <f>'[16]2020-21'!AT22</f>
        <v>0</v>
      </c>
      <c r="Z22" s="42">
        <f>'[16]2020-21'!AU22</f>
        <v>59</v>
      </c>
      <c r="AA22" s="42">
        <f>'[16]2020-21'!AV22</f>
        <v>66</v>
      </c>
      <c r="AB22" s="374">
        <f>'[16]2020-21'!AW22</f>
        <v>111.9</v>
      </c>
      <c r="AC22" s="42">
        <f>'[16]2020-21'!AX22</f>
        <v>7</v>
      </c>
      <c r="AD22" s="42">
        <f>'[16]2020-21'!BB22</f>
        <v>24</v>
      </c>
      <c r="AE22" s="42">
        <f>'[16]2020-21'!BC22</f>
        <v>35</v>
      </c>
      <c r="AF22" s="374">
        <f>'[16]2020-21'!BD22</f>
        <v>145.80000000000001</v>
      </c>
      <c r="AG22" s="42">
        <f>'[16]2020-21'!BE22</f>
        <v>11</v>
      </c>
      <c r="AH22" s="42">
        <f>'[16]2020-21'!BI22</f>
        <v>176</v>
      </c>
      <c r="AI22" s="42">
        <f>'[16]2020-21'!BJ22</f>
        <v>157</v>
      </c>
      <c r="AJ22" s="374">
        <f>'[16]2020-21'!BK22</f>
        <v>89.2</v>
      </c>
      <c r="AK22" s="42">
        <f>'[16]2020-21'!BL22</f>
        <v>-19</v>
      </c>
      <c r="AL22" s="42">
        <f>'[16]2020-21'!BQ22</f>
        <v>571</v>
      </c>
      <c r="AM22" s="42">
        <f>'[16]2020-21'!BR22</f>
        <v>508</v>
      </c>
      <c r="AN22" s="374">
        <f>'[16]2020-21'!BS22</f>
        <v>89</v>
      </c>
      <c r="AO22" s="42">
        <f>'[16]2020-21'!BT22</f>
        <v>-63</v>
      </c>
      <c r="AP22" s="215"/>
      <c r="AQ22" s="215"/>
      <c r="AR22" s="214"/>
      <c r="AS22" s="214"/>
      <c r="AT22" s="42">
        <f>'[16]2020-21'!CR22</f>
        <v>124</v>
      </c>
      <c r="AU22" s="42">
        <f>'[16]2020-21'!CS22</f>
        <v>102</v>
      </c>
      <c r="AV22" s="374">
        <f>'[16]2020-21'!CT22</f>
        <v>82.3</v>
      </c>
      <c r="AW22" s="42">
        <f>'[16]2020-21'!CU22</f>
        <v>-22</v>
      </c>
      <c r="AX22" s="42">
        <f>'[16]2020-21'!CV22</f>
        <v>411</v>
      </c>
      <c r="AY22" s="42">
        <f>'[16]2020-21'!CW22</f>
        <v>325</v>
      </c>
      <c r="AZ22" s="374">
        <f>'[16]2020-21'!CX22</f>
        <v>79.099999999999994</v>
      </c>
      <c r="BA22" s="42">
        <f>'[16]2020-21'!CY22</f>
        <v>-86</v>
      </c>
      <c r="BB22" s="42">
        <f>'[16]2020-21'!DN22</f>
        <v>200</v>
      </c>
      <c r="BC22" s="42">
        <f>'[16]2020-21'!DO22</f>
        <v>177</v>
      </c>
      <c r="BD22" s="374">
        <f>'[16]2020-21'!DP22</f>
        <v>88.5</v>
      </c>
      <c r="BE22" s="42">
        <f>'[16]2020-21'!DQ22</f>
        <v>-23</v>
      </c>
      <c r="BF22" s="42">
        <f>'[16]2020-21'!DR22</f>
        <v>160</v>
      </c>
      <c r="BG22" s="42">
        <f>'[16]2020-21'!DS22</f>
        <v>145</v>
      </c>
      <c r="BH22" s="374">
        <f>'[16]2020-21'!DT22</f>
        <v>90.6</v>
      </c>
      <c r="BI22" s="42">
        <f>'[16]2020-21'!DU22</f>
        <v>-15</v>
      </c>
      <c r="BJ22" s="42">
        <f>'[16]2020-21'!DV22</f>
        <v>16</v>
      </c>
      <c r="BK22" s="42">
        <f>'[16]2020-21'!DW22</f>
        <v>19</v>
      </c>
      <c r="BL22" s="374">
        <f>'[16]2020-21'!DX22</f>
        <v>118.8</v>
      </c>
      <c r="BM22" s="42">
        <f>'[16]2020-21'!DY22</f>
        <v>3</v>
      </c>
      <c r="BN22" s="42">
        <f>'[16]2020-21'!DZ22</f>
        <v>5123.38</v>
      </c>
      <c r="BO22" s="42">
        <f>'[16]2020-21'!EA22</f>
        <v>6803</v>
      </c>
      <c r="BP22" s="374">
        <f>'[16]2020-21'!EB22</f>
        <v>132.80000000000001</v>
      </c>
      <c r="BQ22" s="42">
        <f>'[16]2020-21'!EC22</f>
        <v>1679.62</v>
      </c>
      <c r="BR22" s="42">
        <f>'[16]2020-21'!ED22</f>
        <v>12.5</v>
      </c>
      <c r="BS22" s="42">
        <f>'[16]2020-21'!EE22</f>
        <v>9</v>
      </c>
      <c r="BT22" s="42">
        <f>'[16]2020-21'!EF22</f>
        <v>-3.5</v>
      </c>
      <c r="BU22" s="43">
        <v>15717</v>
      </c>
      <c r="BV22" s="43">
        <v>128</v>
      </c>
      <c r="BW22" s="43">
        <v>7</v>
      </c>
      <c r="BX22" s="44">
        <v>11977</v>
      </c>
      <c r="BY22" s="45">
        <v>1467</v>
      </c>
      <c r="BZ22" s="46">
        <v>20449</v>
      </c>
      <c r="CA22" s="46">
        <v>15846</v>
      </c>
      <c r="CB22" s="43">
        <v>16357</v>
      </c>
      <c r="CC22" s="43">
        <v>190</v>
      </c>
      <c r="CD22" s="43">
        <v>82</v>
      </c>
      <c r="CE22" s="44">
        <v>12196</v>
      </c>
      <c r="CF22" s="45">
        <v>1398</v>
      </c>
      <c r="CG22" s="47">
        <v>21233</v>
      </c>
      <c r="CH22" s="46">
        <v>15670</v>
      </c>
    </row>
    <row r="23" spans="1:86" s="49" customFormat="1" ht="20.25" customHeight="1" x14ac:dyDescent="0.25">
      <c r="A23" s="292" t="s">
        <v>263</v>
      </c>
      <c r="B23" s="42">
        <f>'[16]2020-21'!F23</f>
        <v>905</v>
      </c>
      <c r="C23" s="42">
        <f>'[16]2020-21'!G23</f>
        <v>810</v>
      </c>
      <c r="D23" s="374">
        <f>'[16]2020-21'!H23</f>
        <v>89.5</v>
      </c>
      <c r="E23" s="42">
        <f>'[16]2020-21'!I23</f>
        <v>-95</v>
      </c>
      <c r="F23" s="42">
        <f>'[16]2020-21'!N23</f>
        <v>518</v>
      </c>
      <c r="G23" s="42">
        <f>'[16]2020-21'!O23</f>
        <v>333</v>
      </c>
      <c r="H23" s="374">
        <f>'[16]2020-21'!P23</f>
        <v>64.3</v>
      </c>
      <c r="I23" s="42">
        <f>'[16]2020-21'!Q23</f>
        <v>-185</v>
      </c>
      <c r="J23" s="42">
        <f>'[16]2020-21'!R23</f>
        <v>252</v>
      </c>
      <c r="K23" s="42">
        <f>'[16]2020-21'!S23</f>
        <v>263</v>
      </c>
      <c r="L23" s="374">
        <f>'[16]2020-21'!T23</f>
        <v>104.4</v>
      </c>
      <c r="M23" s="42">
        <f>'[16]2020-21'!U23</f>
        <v>11</v>
      </c>
      <c r="N23" s="42">
        <f>'[16]2020-21'!Y23</f>
        <v>0</v>
      </c>
      <c r="O23" s="42">
        <f>'[16]2020-21'!Z23</f>
        <v>0</v>
      </c>
      <c r="P23" s="374">
        <f>'[16]2020-21'!AA23</f>
        <v>0</v>
      </c>
      <c r="Q23" s="42">
        <f>'[16]2020-21'!AB23</f>
        <v>0</v>
      </c>
      <c r="R23" s="42">
        <f>'[16]2020-21'!AC23</f>
        <v>2</v>
      </c>
      <c r="S23" s="42">
        <f>'[16]2020-21'!AD23</f>
        <v>1</v>
      </c>
      <c r="T23" s="374">
        <f>'[16]2020-21'!AE23</f>
        <v>50</v>
      </c>
      <c r="U23" s="42">
        <f>'[16]2020-21'!AF23</f>
        <v>-1</v>
      </c>
      <c r="V23" s="42">
        <f>'[16]2020-21'!AQ23</f>
        <v>0</v>
      </c>
      <c r="W23" s="42">
        <f>'[16]2020-21'!AR23</f>
        <v>0</v>
      </c>
      <c r="X23" s="374">
        <f>'[16]2020-21'!AS23</f>
        <v>0</v>
      </c>
      <c r="Y23" s="42">
        <f>'[16]2020-21'!AT23</f>
        <v>0</v>
      </c>
      <c r="Z23" s="42">
        <f>'[16]2020-21'!AU23</f>
        <v>63</v>
      </c>
      <c r="AA23" s="42">
        <f>'[16]2020-21'!AV23</f>
        <v>77</v>
      </c>
      <c r="AB23" s="374">
        <f>'[16]2020-21'!AW23</f>
        <v>122.2</v>
      </c>
      <c r="AC23" s="42">
        <f>'[16]2020-21'!AX23</f>
        <v>14</v>
      </c>
      <c r="AD23" s="42">
        <f>'[16]2020-21'!BB23</f>
        <v>51</v>
      </c>
      <c r="AE23" s="42">
        <f>'[16]2020-21'!BC23</f>
        <v>54</v>
      </c>
      <c r="AF23" s="374">
        <f>'[16]2020-21'!BD23</f>
        <v>105.9</v>
      </c>
      <c r="AG23" s="42">
        <f>'[16]2020-21'!BE23</f>
        <v>3</v>
      </c>
      <c r="AH23" s="42">
        <f>'[16]2020-21'!BI23</f>
        <v>98</v>
      </c>
      <c r="AI23" s="42">
        <f>'[16]2020-21'!BJ23</f>
        <v>93</v>
      </c>
      <c r="AJ23" s="374">
        <f>'[16]2020-21'!BK23</f>
        <v>94.9</v>
      </c>
      <c r="AK23" s="42">
        <f>'[16]2020-21'!BL23</f>
        <v>-5</v>
      </c>
      <c r="AL23" s="42">
        <f>'[16]2020-21'!BQ23</f>
        <v>776</v>
      </c>
      <c r="AM23" s="42">
        <f>'[16]2020-21'!BR23</f>
        <v>732</v>
      </c>
      <c r="AN23" s="374">
        <f>'[16]2020-21'!BS23</f>
        <v>94.3</v>
      </c>
      <c r="AO23" s="42">
        <f>'[16]2020-21'!BT23</f>
        <v>-44</v>
      </c>
      <c r="AP23" s="215"/>
      <c r="AQ23" s="215"/>
      <c r="AR23" s="214"/>
      <c r="AS23" s="214"/>
      <c r="AT23" s="42">
        <f>'[16]2020-21'!CR23</f>
        <v>98</v>
      </c>
      <c r="AU23" s="42">
        <f>'[16]2020-21'!CS23</f>
        <v>93</v>
      </c>
      <c r="AV23" s="374">
        <f>'[16]2020-21'!CT23</f>
        <v>94.9</v>
      </c>
      <c r="AW23" s="42">
        <f>'[16]2020-21'!CU23</f>
        <v>-5</v>
      </c>
      <c r="AX23" s="42">
        <f>'[16]2020-21'!CV23</f>
        <v>511</v>
      </c>
      <c r="AY23" s="42">
        <f>'[16]2020-21'!CW23</f>
        <v>348</v>
      </c>
      <c r="AZ23" s="374">
        <f>'[16]2020-21'!CX23</f>
        <v>68.099999999999994</v>
      </c>
      <c r="BA23" s="42">
        <f>'[16]2020-21'!CY23</f>
        <v>-163</v>
      </c>
      <c r="BB23" s="42">
        <f>'[16]2020-21'!DN23</f>
        <v>377</v>
      </c>
      <c r="BC23" s="42">
        <f>'[16]2020-21'!DO23</f>
        <v>265</v>
      </c>
      <c r="BD23" s="374">
        <f>'[16]2020-21'!DP23</f>
        <v>70.3</v>
      </c>
      <c r="BE23" s="42">
        <f>'[16]2020-21'!DQ23</f>
        <v>-112</v>
      </c>
      <c r="BF23" s="42">
        <f>'[16]2020-21'!DR23</f>
        <v>308</v>
      </c>
      <c r="BG23" s="42">
        <f>'[16]2020-21'!DS23</f>
        <v>227</v>
      </c>
      <c r="BH23" s="374">
        <f>'[16]2020-21'!DT23</f>
        <v>73.7</v>
      </c>
      <c r="BI23" s="42">
        <f>'[16]2020-21'!DU23</f>
        <v>-81</v>
      </c>
      <c r="BJ23" s="42">
        <f>'[16]2020-21'!DV23</f>
        <v>16</v>
      </c>
      <c r="BK23" s="42">
        <f>'[16]2020-21'!DW23</f>
        <v>35</v>
      </c>
      <c r="BL23" s="374">
        <f>'[16]2020-21'!DX23</f>
        <v>218.8</v>
      </c>
      <c r="BM23" s="42">
        <f>'[16]2020-21'!DY23</f>
        <v>19</v>
      </c>
      <c r="BN23" s="42">
        <f>'[16]2020-21'!DZ23</f>
        <v>5237.5</v>
      </c>
      <c r="BO23" s="42">
        <f>'[16]2020-21'!EA23</f>
        <v>6291</v>
      </c>
      <c r="BP23" s="374">
        <f>'[16]2020-21'!EB23</f>
        <v>120.1</v>
      </c>
      <c r="BQ23" s="42">
        <f>'[16]2020-21'!EC23</f>
        <v>1053.5</v>
      </c>
      <c r="BR23" s="42">
        <f>'[16]2020-21'!ED23</f>
        <v>23.5625</v>
      </c>
      <c r="BS23" s="42">
        <f>'[16]2020-21'!EE23</f>
        <v>8</v>
      </c>
      <c r="BT23" s="42">
        <f>'[16]2020-21'!EF23</f>
        <v>-15.5625</v>
      </c>
      <c r="BU23" s="43">
        <v>14266</v>
      </c>
      <c r="BV23" s="43">
        <v>342</v>
      </c>
      <c r="BW23" s="43">
        <v>10</v>
      </c>
      <c r="BX23" s="44">
        <v>12212</v>
      </c>
      <c r="BY23" s="45">
        <v>2602</v>
      </c>
      <c r="BZ23" s="46">
        <v>48778</v>
      </c>
      <c r="CA23" s="46">
        <v>48230</v>
      </c>
      <c r="CB23" s="43">
        <v>13647</v>
      </c>
      <c r="CC23" s="43">
        <v>288</v>
      </c>
      <c r="CD23" s="43">
        <v>3</v>
      </c>
      <c r="CE23" s="44">
        <v>11284</v>
      </c>
      <c r="CF23" s="45">
        <v>3266</v>
      </c>
      <c r="CG23" s="47">
        <v>40749</v>
      </c>
      <c r="CH23" s="46">
        <v>39101</v>
      </c>
    </row>
    <row r="24" spans="1:86" s="49" customFormat="1" ht="20.25" customHeight="1" x14ac:dyDescent="0.25">
      <c r="A24" s="292" t="s">
        <v>264</v>
      </c>
      <c r="B24" s="42">
        <f>'[16]2020-21'!F24</f>
        <v>940</v>
      </c>
      <c r="C24" s="42">
        <f>'[16]2020-21'!G24</f>
        <v>863</v>
      </c>
      <c r="D24" s="374">
        <f>'[16]2020-21'!H24</f>
        <v>91.8</v>
      </c>
      <c r="E24" s="42">
        <f>'[16]2020-21'!I24</f>
        <v>-77</v>
      </c>
      <c r="F24" s="42">
        <f>'[16]2020-21'!N24</f>
        <v>329</v>
      </c>
      <c r="G24" s="42">
        <f>'[16]2020-21'!O24</f>
        <v>273</v>
      </c>
      <c r="H24" s="374">
        <f>'[16]2020-21'!P24</f>
        <v>83</v>
      </c>
      <c r="I24" s="42">
        <f>'[16]2020-21'!Q24</f>
        <v>-56</v>
      </c>
      <c r="J24" s="42">
        <f>'[16]2020-21'!R24</f>
        <v>265</v>
      </c>
      <c r="K24" s="42">
        <f>'[16]2020-21'!S24</f>
        <v>249</v>
      </c>
      <c r="L24" s="374">
        <f>'[16]2020-21'!T24</f>
        <v>94</v>
      </c>
      <c r="M24" s="42">
        <f>'[16]2020-21'!U24</f>
        <v>-16</v>
      </c>
      <c r="N24" s="42">
        <f>'[16]2020-21'!Y24</f>
        <v>0</v>
      </c>
      <c r="O24" s="42">
        <f>'[16]2020-21'!Z24</f>
        <v>0</v>
      </c>
      <c r="P24" s="374">
        <f>'[16]2020-21'!AA24</f>
        <v>0</v>
      </c>
      <c r="Q24" s="42">
        <f>'[16]2020-21'!AB24</f>
        <v>0</v>
      </c>
      <c r="R24" s="42">
        <f>'[16]2020-21'!AC24</f>
        <v>5</v>
      </c>
      <c r="S24" s="42">
        <f>'[16]2020-21'!AD24</f>
        <v>8</v>
      </c>
      <c r="T24" s="374">
        <f>'[16]2020-21'!AE24</f>
        <v>160</v>
      </c>
      <c r="U24" s="42">
        <f>'[16]2020-21'!AF24</f>
        <v>3</v>
      </c>
      <c r="V24" s="42">
        <f>'[16]2020-21'!AQ24</f>
        <v>0</v>
      </c>
      <c r="W24" s="42">
        <f>'[16]2020-21'!AR24</f>
        <v>0</v>
      </c>
      <c r="X24" s="374">
        <f>'[16]2020-21'!AS24</f>
        <v>0</v>
      </c>
      <c r="Y24" s="42">
        <f>'[16]2020-21'!AT24</f>
        <v>0</v>
      </c>
      <c r="Z24" s="42">
        <f>'[16]2020-21'!AU24</f>
        <v>65</v>
      </c>
      <c r="AA24" s="42">
        <f>'[16]2020-21'!AV24</f>
        <v>75</v>
      </c>
      <c r="AB24" s="374">
        <f>'[16]2020-21'!AW24</f>
        <v>115.4</v>
      </c>
      <c r="AC24" s="42">
        <f>'[16]2020-21'!AX24</f>
        <v>10</v>
      </c>
      <c r="AD24" s="42">
        <f>'[16]2020-21'!BB24</f>
        <v>51</v>
      </c>
      <c r="AE24" s="42">
        <f>'[16]2020-21'!BC24</f>
        <v>50</v>
      </c>
      <c r="AF24" s="374">
        <f>'[16]2020-21'!BD24</f>
        <v>98</v>
      </c>
      <c r="AG24" s="42">
        <f>'[16]2020-21'!BE24</f>
        <v>-1</v>
      </c>
      <c r="AH24" s="42">
        <f>'[16]2020-21'!BI24</f>
        <v>66</v>
      </c>
      <c r="AI24" s="42">
        <f>'[16]2020-21'!BJ24</f>
        <v>17</v>
      </c>
      <c r="AJ24" s="374">
        <f>'[16]2020-21'!BK24</f>
        <v>25.8</v>
      </c>
      <c r="AK24" s="42">
        <f>'[16]2020-21'!BL24</f>
        <v>-49</v>
      </c>
      <c r="AL24" s="42">
        <f>'[16]2020-21'!BQ24</f>
        <v>827</v>
      </c>
      <c r="AM24" s="42">
        <f>'[16]2020-21'!BR24</f>
        <v>786</v>
      </c>
      <c r="AN24" s="374">
        <f>'[16]2020-21'!BS24</f>
        <v>95</v>
      </c>
      <c r="AO24" s="42">
        <f>'[16]2020-21'!BT24</f>
        <v>-41</v>
      </c>
      <c r="AP24" s="215"/>
      <c r="AQ24" s="215"/>
      <c r="AR24" s="214"/>
      <c r="AS24" s="214"/>
      <c r="AT24" s="42">
        <f>'[16]2020-21'!CR24</f>
        <v>105</v>
      </c>
      <c r="AU24" s="42">
        <f>'[16]2020-21'!CS24</f>
        <v>82</v>
      </c>
      <c r="AV24" s="374">
        <f>'[16]2020-21'!CT24</f>
        <v>78.099999999999994</v>
      </c>
      <c r="AW24" s="42">
        <f>'[16]2020-21'!CU24</f>
        <v>-23</v>
      </c>
      <c r="AX24" s="42">
        <f>'[16]2020-21'!CV24</f>
        <v>338</v>
      </c>
      <c r="AY24" s="42">
        <f>'[16]2020-21'!CW24</f>
        <v>288</v>
      </c>
      <c r="AZ24" s="374">
        <f>'[16]2020-21'!CX24</f>
        <v>85.2</v>
      </c>
      <c r="BA24" s="42">
        <f>'[16]2020-21'!CY24</f>
        <v>-50</v>
      </c>
      <c r="BB24" s="42">
        <f>'[16]2020-21'!DN24</f>
        <v>393</v>
      </c>
      <c r="BC24" s="42">
        <f>'[16]2020-21'!DO24</f>
        <v>331</v>
      </c>
      <c r="BD24" s="374">
        <f>'[16]2020-21'!DP24</f>
        <v>84.2</v>
      </c>
      <c r="BE24" s="42">
        <f>'[16]2020-21'!DQ24</f>
        <v>-62</v>
      </c>
      <c r="BF24" s="42">
        <f>'[16]2020-21'!DR24</f>
        <v>325</v>
      </c>
      <c r="BG24" s="42">
        <f>'[16]2020-21'!DS24</f>
        <v>280</v>
      </c>
      <c r="BH24" s="374">
        <f>'[16]2020-21'!DT24</f>
        <v>86.2</v>
      </c>
      <c r="BI24" s="42">
        <f>'[16]2020-21'!DU24</f>
        <v>-45</v>
      </c>
      <c r="BJ24" s="42">
        <f>'[16]2020-21'!DV24</f>
        <v>13</v>
      </c>
      <c r="BK24" s="42">
        <f>'[16]2020-21'!DW24</f>
        <v>26</v>
      </c>
      <c r="BL24" s="374">
        <f>'[16]2020-21'!DX24</f>
        <v>200</v>
      </c>
      <c r="BM24" s="42">
        <f>'[16]2020-21'!DY24</f>
        <v>13</v>
      </c>
      <c r="BN24" s="42">
        <f>'[16]2020-21'!DZ24</f>
        <v>5617.08</v>
      </c>
      <c r="BO24" s="42">
        <f>'[16]2020-21'!EA24</f>
        <v>6449</v>
      </c>
      <c r="BP24" s="374">
        <f>'[16]2020-21'!EB24</f>
        <v>114.8</v>
      </c>
      <c r="BQ24" s="42">
        <f>'[16]2020-21'!EC24</f>
        <v>831.92000000000007</v>
      </c>
      <c r="BR24" s="42">
        <f>'[16]2020-21'!ED24</f>
        <v>30.23076923076923</v>
      </c>
      <c r="BS24" s="42">
        <f>'[16]2020-21'!EE24</f>
        <v>13</v>
      </c>
      <c r="BT24" s="42">
        <f>'[16]2020-21'!EF24</f>
        <v>-17.23076923076923</v>
      </c>
      <c r="BU24" s="43">
        <v>20988</v>
      </c>
      <c r="BV24" s="43">
        <v>377</v>
      </c>
      <c r="BW24" s="43">
        <v>14</v>
      </c>
      <c r="BX24" s="44">
        <v>18390</v>
      </c>
      <c r="BY24" s="45">
        <v>3123</v>
      </c>
      <c r="BZ24" s="46">
        <v>26626</v>
      </c>
      <c r="CA24" s="46">
        <v>15957</v>
      </c>
      <c r="CB24" s="43">
        <v>20258</v>
      </c>
      <c r="CC24" s="43">
        <v>540</v>
      </c>
      <c r="CD24" s="43">
        <v>2</v>
      </c>
      <c r="CE24" s="44">
        <v>17639</v>
      </c>
      <c r="CF24" s="45">
        <v>3699</v>
      </c>
      <c r="CG24" s="47">
        <v>28297</v>
      </c>
      <c r="CH24" s="46">
        <v>17354</v>
      </c>
    </row>
    <row r="25" spans="1:86" s="49" customFormat="1" ht="20.25" customHeight="1" x14ac:dyDescent="0.25">
      <c r="A25" s="292" t="s">
        <v>265</v>
      </c>
      <c r="B25" s="42">
        <f>'[16]2020-21'!F25</f>
        <v>951</v>
      </c>
      <c r="C25" s="42">
        <f>'[16]2020-21'!G25</f>
        <v>978</v>
      </c>
      <c r="D25" s="374">
        <f>'[16]2020-21'!H25</f>
        <v>102.8</v>
      </c>
      <c r="E25" s="42">
        <f>'[16]2020-21'!I25</f>
        <v>27</v>
      </c>
      <c r="F25" s="42">
        <f>'[16]2020-21'!N25</f>
        <v>257</v>
      </c>
      <c r="G25" s="42">
        <f>'[16]2020-21'!O25</f>
        <v>176</v>
      </c>
      <c r="H25" s="374">
        <f>'[16]2020-21'!P25</f>
        <v>68.5</v>
      </c>
      <c r="I25" s="42">
        <f>'[16]2020-21'!Q25</f>
        <v>-81</v>
      </c>
      <c r="J25" s="42">
        <f>'[16]2020-21'!R25</f>
        <v>216</v>
      </c>
      <c r="K25" s="42">
        <f>'[16]2020-21'!S25</f>
        <v>171</v>
      </c>
      <c r="L25" s="374">
        <f>'[16]2020-21'!T25</f>
        <v>79.2</v>
      </c>
      <c r="M25" s="42">
        <f>'[16]2020-21'!U25</f>
        <v>-45</v>
      </c>
      <c r="N25" s="42">
        <f>'[16]2020-21'!Y25</f>
        <v>0</v>
      </c>
      <c r="O25" s="42">
        <f>'[16]2020-21'!Z25</f>
        <v>0</v>
      </c>
      <c r="P25" s="374">
        <f>'[16]2020-21'!AA25</f>
        <v>0</v>
      </c>
      <c r="Q25" s="42">
        <f>'[16]2020-21'!AB25</f>
        <v>0</v>
      </c>
      <c r="R25" s="42">
        <f>'[16]2020-21'!AC25</f>
        <v>5</v>
      </c>
      <c r="S25" s="42">
        <f>'[16]2020-21'!AD25</f>
        <v>2</v>
      </c>
      <c r="T25" s="374">
        <f>'[16]2020-21'!AE25</f>
        <v>40</v>
      </c>
      <c r="U25" s="42">
        <f>'[16]2020-21'!AF25</f>
        <v>-3</v>
      </c>
      <c r="V25" s="42">
        <f>'[16]2020-21'!AQ25</f>
        <v>0</v>
      </c>
      <c r="W25" s="42">
        <f>'[16]2020-21'!AR25</f>
        <v>0</v>
      </c>
      <c r="X25" s="374">
        <f>'[16]2020-21'!AS25</f>
        <v>0</v>
      </c>
      <c r="Y25" s="42">
        <f>'[16]2020-21'!AT25</f>
        <v>0</v>
      </c>
      <c r="Z25" s="42">
        <f>'[16]2020-21'!AU25</f>
        <v>22</v>
      </c>
      <c r="AA25" s="42">
        <f>'[16]2020-21'!AV25</f>
        <v>39</v>
      </c>
      <c r="AB25" s="374">
        <f>'[16]2020-21'!AW25</f>
        <v>177.3</v>
      </c>
      <c r="AC25" s="42">
        <f>'[16]2020-21'!AX25</f>
        <v>17</v>
      </c>
      <c r="AD25" s="42">
        <f>'[16]2020-21'!BB25</f>
        <v>17</v>
      </c>
      <c r="AE25" s="42">
        <f>'[16]2020-21'!BC25</f>
        <v>37</v>
      </c>
      <c r="AF25" s="374">
        <f>'[16]2020-21'!BD25</f>
        <v>217.6</v>
      </c>
      <c r="AG25" s="42">
        <f>'[16]2020-21'!BE25</f>
        <v>20</v>
      </c>
      <c r="AH25" s="42">
        <f>'[16]2020-21'!BI25</f>
        <v>13</v>
      </c>
      <c r="AI25" s="42">
        <f>'[16]2020-21'!BJ25</f>
        <v>31</v>
      </c>
      <c r="AJ25" s="374">
        <f>'[16]2020-21'!BK25</f>
        <v>238.5</v>
      </c>
      <c r="AK25" s="42">
        <f>'[16]2020-21'!BL25</f>
        <v>18</v>
      </c>
      <c r="AL25" s="42">
        <f>'[16]2020-21'!BQ25</f>
        <v>843</v>
      </c>
      <c r="AM25" s="42">
        <f>'[16]2020-21'!BR25</f>
        <v>864</v>
      </c>
      <c r="AN25" s="374">
        <f>'[16]2020-21'!BS25</f>
        <v>102.5</v>
      </c>
      <c r="AO25" s="42">
        <f>'[16]2020-21'!BT25</f>
        <v>21</v>
      </c>
      <c r="AP25" s="215"/>
      <c r="AQ25" s="215"/>
      <c r="AR25" s="214"/>
      <c r="AS25" s="214"/>
      <c r="AT25" s="42">
        <f>'[16]2020-21'!CR25</f>
        <v>59</v>
      </c>
      <c r="AU25" s="42">
        <f>'[16]2020-21'!CS25</f>
        <v>50</v>
      </c>
      <c r="AV25" s="374">
        <f>'[16]2020-21'!CT25</f>
        <v>84.7</v>
      </c>
      <c r="AW25" s="42">
        <f>'[16]2020-21'!CU25</f>
        <v>-9</v>
      </c>
      <c r="AX25" s="42">
        <f>'[16]2020-21'!CV25</f>
        <v>239</v>
      </c>
      <c r="AY25" s="42">
        <f>'[16]2020-21'!CW25</f>
        <v>197</v>
      </c>
      <c r="AZ25" s="374">
        <f>'[16]2020-21'!CX25</f>
        <v>82.4</v>
      </c>
      <c r="BA25" s="42">
        <f>'[16]2020-21'!CY25</f>
        <v>-42</v>
      </c>
      <c r="BB25" s="42">
        <f>'[16]2020-21'!DN25</f>
        <v>458</v>
      </c>
      <c r="BC25" s="42">
        <f>'[16]2020-21'!DO25</f>
        <v>534</v>
      </c>
      <c r="BD25" s="374">
        <f>'[16]2020-21'!DP25</f>
        <v>116.6</v>
      </c>
      <c r="BE25" s="42">
        <f>'[16]2020-21'!DQ25</f>
        <v>76</v>
      </c>
      <c r="BF25" s="42">
        <f>'[16]2020-21'!DR25</f>
        <v>386</v>
      </c>
      <c r="BG25" s="42">
        <f>'[16]2020-21'!DS25</f>
        <v>415</v>
      </c>
      <c r="BH25" s="374">
        <f>'[16]2020-21'!DT25</f>
        <v>107.5</v>
      </c>
      <c r="BI25" s="42">
        <f>'[16]2020-21'!DU25</f>
        <v>29</v>
      </c>
      <c r="BJ25" s="42">
        <f>'[16]2020-21'!DV25</f>
        <v>10</v>
      </c>
      <c r="BK25" s="42">
        <f>'[16]2020-21'!DW25</f>
        <v>24</v>
      </c>
      <c r="BL25" s="374">
        <f>'[16]2020-21'!DX25</f>
        <v>240</v>
      </c>
      <c r="BM25" s="42">
        <f>'[16]2020-21'!DY25</f>
        <v>14</v>
      </c>
      <c r="BN25" s="42">
        <f>'[16]2020-21'!DZ25</f>
        <v>5850</v>
      </c>
      <c r="BO25" s="42">
        <f>'[16]2020-21'!EA25</f>
        <v>6573</v>
      </c>
      <c r="BP25" s="374">
        <f>'[16]2020-21'!EB25</f>
        <v>112.4</v>
      </c>
      <c r="BQ25" s="42">
        <f>'[16]2020-21'!EC25</f>
        <v>723</v>
      </c>
      <c r="BR25" s="42">
        <f>'[16]2020-21'!ED25</f>
        <v>45.8</v>
      </c>
      <c r="BS25" s="42">
        <f>'[16]2020-21'!EE25</f>
        <v>22</v>
      </c>
      <c r="BT25" s="42">
        <f>'[16]2020-21'!EF25</f>
        <v>-23.799999999999997</v>
      </c>
      <c r="BU25" s="43">
        <v>11303</v>
      </c>
      <c r="BV25" s="43">
        <v>659</v>
      </c>
      <c r="BW25" s="43">
        <v>0</v>
      </c>
      <c r="BX25" s="44">
        <v>9334</v>
      </c>
      <c r="BY25" s="45">
        <v>1721</v>
      </c>
      <c r="BZ25" s="46">
        <v>19652</v>
      </c>
      <c r="CA25" s="46">
        <v>12420</v>
      </c>
      <c r="CB25" s="43">
        <v>12010</v>
      </c>
      <c r="CC25" s="43">
        <v>829</v>
      </c>
      <c r="CD25" s="43">
        <v>0</v>
      </c>
      <c r="CE25" s="44">
        <v>9641</v>
      </c>
      <c r="CF25" s="45">
        <v>1315</v>
      </c>
      <c r="CG25" s="47">
        <v>20887</v>
      </c>
      <c r="CH25" s="46">
        <v>10704</v>
      </c>
    </row>
    <row r="26" spans="1:86" s="49" customFormat="1" ht="20.25" customHeight="1" x14ac:dyDescent="0.25">
      <c r="A26" s="292" t="s">
        <v>266</v>
      </c>
      <c r="B26" s="42">
        <f>'[16]2020-21'!F26</f>
        <v>782</v>
      </c>
      <c r="C26" s="42">
        <f>'[16]2020-21'!G26</f>
        <v>809</v>
      </c>
      <c r="D26" s="374">
        <f>'[16]2020-21'!H26</f>
        <v>103.5</v>
      </c>
      <c r="E26" s="42">
        <f>'[16]2020-21'!I26</f>
        <v>27</v>
      </c>
      <c r="F26" s="42">
        <f>'[16]2020-21'!N26</f>
        <v>273</v>
      </c>
      <c r="G26" s="42">
        <f>'[16]2020-21'!O26</f>
        <v>242</v>
      </c>
      <c r="H26" s="374">
        <f>'[16]2020-21'!P26</f>
        <v>88.6</v>
      </c>
      <c r="I26" s="42">
        <f>'[16]2020-21'!Q26</f>
        <v>-31</v>
      </c>
      <c r="J26" s="42">
        <f>'[16]2020-21'!R26</f>
        <v>226</v>
      </c>
      <c r="K26" s="42">
        <f>'[16]2020-21'!S26</f>
        <v>212</v>
      </c>
      <c r="L26" s="374">
        <f>'[16]2020-21'!T26</f>
        <v>93.8</v>
      </c>
      <c r="M26" s="42">
        <f>'[16]2020-21'!U26</f>
        <v>-14</v>
      </c>
      <c r="N26" s="42">
        <f>'[16]2020-21'!Y26</f>
        <v>0</v>
      </c>
      <c r="O26" s="42">
        <f>'[16]2020-21'!Z26</f>
        <v>0</v>
      </c>
      <c r="P26" s="374">
        <f>'[16]2020-21'!AA26</f>
        <v>0</v>
      </c>
      <c r="Q26" s="42">
        <f>'[16]2020-21'!AB26</f>
        <v>0</v>
      </c>
      <c r="R26" s="42">
        <f>'[16]2020-21'!AC26</f>
        <v>8</v>
      </c>
      <c r="S26" s="42">
        <f>'[16]2020-21'!AD26</f>
        <v>9</v>
      </c>
      <c r="T26" s="374">
        <f>'[16]2020-21'!AE26</f>
        <v>112.5</v>
      </c>
      <c r="U26" s="42">
        <f>'[16]2020-21'!AF26</f>
        <v>1</v>
      </c>
      <c r="V26" s="42">
        <f>'[16]2020-21'!AQ26</f>
        <v>0</v>
      </c>
      <c r="W26" s="42">
        <f>'[16]2020-21'!AR26</f>
        <v>0</v>
      </c>
      <c r="X26" s="374">
        <f>'[16]2020-21'!AS26</f>
        <v>0</v>
      </c>
      <c r="Y26" s="42">
        <f>'[16]2020-21'!AT26</f>
        <v>0</v>
      </c>
      <c r="Z26" s="42">
        <f>'[16]2020-21'!AU26</f>
        <v>87</v>
      </c>
      <c r="AA26" s="42">
        <f>'[16]2020-21'!AV26</f>
        <v>51</v>
      </c>
      <c r="AB26" s="374">
        <f>'[16]2020-21'!AW26</f>
        <v>58.6</v>
      </c>
      <c r="AC26" s="42">
        <f>'[16]2020-21'!AX26</f>
        <v>-36</v>
      </c>
      <c r="AD26" s="42">
        <f>'[16]2020-21'!BB26</f>
        <v>86</v>
      </c>
      <c r="AE26" s="42">
        <f>'[16]2020-21'!BC26</f>
        <v>50</v>
      </c>
      <c r="AF26" s="374">
        <f>'[16]2020-21'!BD26</f>
        <v>58.1</v>
      </c>
      <c r="AG26" s="42">
        <f>'[16]2020-21'!BE26</f>
        <v>-36</v>
      </c>
      <c r="AH26" s="42">
        <f>'[16]2020-21'!BI26</f>
        <v>95</v>
      </c>
      <c r="AI26" s="42">
        <f>'[16]2020-21'!BJ26</f>
        <v>102</v>
      </c>
      <c r="AJ26" s="374">
        <f>'[16]2020-21'!BK26</f>
        <v>107.4</v>
      </c>
      <c r="AK26" s="42">
        <f>'[16]2020-21'!BL26</f>
        <v>7</v>
      </c>
      <c r="AL26" s="42">
        <f>'[16]2020-21'!BQ26</f>
        <v>731</v>
      </c>
      <c r="AM26" s="42">
        <f>'[16]2020-21'!BR26</f>
        <v>739</v>
      </c>
      <c r="AN26" s="374">
        <f>'[16]2020-21'!BS26</f>
        <v>101.1</v>
      </c>
      <c r="AO26" s="42">
        <f>'[16]2020-21'!BT26</f>
        <v>8</v>
      </c>
      <c r="AP26" s="215"/>
      <c r="AQ26" s="215"/>
      <c r="AR26" s="214"/>
      <c r="AS26" s="214"/>
      <c r="AT26" s="42">
        <f>'[16]2020-21'!CR26</f>
        <v>81</v>
      </c>
      <c r="AU26" s="42">
        <f>'[16]2020-21'!CS26</f>
        <v>69</v>
      </c>
      <c r="AV26" s="374">
        <f>'[16]2020-21'!CT26</f>
        <v>85.2</v>
      </c>
      <c r="AW26" s="42">
        <f>'[16]2020-21'!CU26</f>
        <v>-12</v>
      </c>
      <c r="AX26" s="42">
        <f>'[16]2020-21'!CV26</f>
        <v>340</v>
      </c>
      <c r="AY26" s="42">
        <f>'[16]2020-21'!CW26</f>
        <v>309</v>
      </c>
      <c r="AZ26" s="374">
        <f>'[16]2020-21'!CX26</f>
        <v>90.9</v>
      </c>
      <c r="BA26" s="42">
        <f>'[16]2020-21'!CY26</f>
        <v>-31</v>
      </c>
      <c r="BB26" s="42">
        <f>'[16]2020-21'!DN26</f>
        <v>332</v>
      </c>
      <c r="BC26" s="42">
        <f>'[16]2020-21'!DO26</f>
        <v>368</v>
      </c>
      <c r="BD26" s="374">
        <f>'[16]2020-21'!DP26</f>
        <v>110.8</v>
      </c>
      <c r="BE26" s="42">
        <f>'[16]2020-21'!DQ26</f>
        <v>36</v>
      </c>
      <c r="BF26" s="42">
        <f>'[16]2020-21'!DR26</f>
        <v>294</v>
      </c>
      <c r="BG26" s="42">
        <f>'[16]2020-21'!DS26</f>
        <v>322</v>
      </c>
      <c r="BH26" s="374">
        <f>'[16]2020-21'!DT26</f>
        <v>109.5</v>
      </c>
      <c r="BI26" s="42">
        <f>'[16]2020-21'!DU26</f>
        <v>28</v>
      </c>
      <c r="BJ26" s="42">
        <f>'[16]2020-21'!DV26</f>
        <v>56</v>
      </c>
      <c r="BK26" s="42">
        <f>'[16]2020-21'!DW26</f>
        <v>61</v>
      </c>
      <c r="BL26" s="374">
        <f>'[16]2020-21'!DX26</f>
        <v>108.9</v>
      </c>
      <c r="BM26" s="42">
        <f>'[16]2020-21'!DY26</f>
        <v>5</v>
      </c>
      <c r="BN26" s="42">
        <f>'[16]2020-21'!DZ26</f>
        <v>5151.79</v>
      </c>
      <c r="BO26" s="42">
        <f>'[16]2020-21'!EA26</f>
        <v>6976</v>
      </c>
      <c r="BP26" s="374">
        <f>'[16]2020-21'!EB26</f>
        <v>135.4</v>
      </c>
      <c r="BQ26" s="42">
        <f>'[16]2020-21'!EC26</f>
        <v>1824.21</v>
      </c>
      <c r="BR26" s="42">
        <f>'[16]2020-21'!ED26</f>
        <v>5.9285714285714288</v>
      </c>
      <c r="BS26" s="42">
        <f>'[16]2020-21'!EE26</f>
        <v>6</v>
      </c>
      <c r="BT26" s="42">
        <f>'[16]2020-21'!EF26</f>
        <v>7.1428571428571175E-2</v>
      </c>
      <c r="BU26" s="43">
        <v>15690</v>
      </c>
      <c r="BV26" s="43">
        <v>147</v>
      </c>
      <c r="BW26" s="43">
        <v>12</v>
      </c>
      <c r="BX26" s="44">
        <v>12894</v>
      </c>
      <c r="BY26" s="45">
        <v>1559</v>
      </c>
      <c r="BZ26" s="46">
        <v>19149</v>
      </c>
      <c r="CA26" s="46">
        <v>17021</v>
      </c>
      <c r="CB26" s="43">
        <v>15466</v>
      </c>
      <c r="CC26" s="43">
        <v>116</v>
      </c>
      <c r="CD26" s="43">
        <v>4</v>
      </c>
      <c r="CE26" s="44">
        <v>12344</v>
      </c>
      <c r="CF26" s="45">
        <v>1450</v>
      </c>
      <c r="CG26" s="47">
        <v>20893</v>
      </c>
      <c r="CH26" s="46">
        <v>16109</v>
      </c>
    </row>
    <row r="27" spans="1:86" s="49" customFormat="1" ht="20.25" customHeight="1" x14ac:dyDescent="0.25">
      <c r="A27" s="293" t="s">
        <v>267</v>
      </c>
      <c r="B27" s="42">
        <f>'[16]2020-21'!F27</f>
        <v>1448</v>
      </c>
      <c r="C27" s="42">
        <f>'[16]2020-21'!G27</f>
        <v>1095</v>
      </c>
      <c r="D27" s="374">
        <f>'[16]2020-21'!H27</f>
        <v>75.599999999999994</v>
      </c>
      <c r="E27" s="42">
        <f>'[16]2020-21'!I27</f>
        <v>-353</v>
      </c>
      <c r="F27" s="42">
        <f>'[16]2020-21'!N27</f>
        <v>453</v>
      </c>
      <c r="G27" s="42">
        <f>'[16]2020-21'!O27</f>
        <v>316</v>
      </c>
      <c r="H27" s="374">
        <f>'[16]2020-21'!P27</f>
        <v>69.8</v>
      </c>
      <c r="I27" s="42">
        <f>'[16]2020-21'!Q27</f>
        <v>-137</v>
      </c>
      <c r="J27" s="42">
        <f>'[16]2020-21'!R27</f>
        <v>377</v>
      </c>
      <c r="K27" s="42">
        <f>'[16]2020-21'!S27</f>
        <v>272</v>
      </c>
      <c r="L27" s="374">
        <f>'[16]2020-21'!T27</f>
        <v>72.099999999999994</v>
      </c>
      <c r="M27" s="42">
        <f>'[16]2020-21'!U27</f>
        <v>-105</v>
      </c>
      <c r="N27" s="42">
        <f>'[16]2020-21'!Y27</f>
        <v>0</v>
      </c>
      <c r="O27" s="42">
        <f>'[16]2020-21'!Z27</f>
        <v>1</v>
      </c>
      <c r="P27" s="374">
        <f>'[16]2020-21'!AA27</f>
        <v>0</v>
      </c>
      <c r="Q27" s="42">
        <f>'[16]2020-21'!AB27</f>
        <v>1</v>
      </c>
      <c r="R27" s="42">
        <f>'[16]2020-21'!AC27</f>
        <v>8</v>
      </c>
      <c r="S27" s="42">
        <f>'[16]2020-21'!AD27</f>
        <v>5</v>
      </c>
      <c r="T27" s="374">
        <f>'[16]2020-21'!AE27</f>
        <v>62.5</v>
      </c>
      <c r="U27" s="42">
        <f>'[16]2020-21'!AF27</f>
        <v>-3</v>
      </c>
      <c r="V27" s="42">
        <f>'[16]2020-21'!AQ27</f>
        <v>10</v>
      </c>
      <c r="W27" s="42">
        <f>'[16]2020-21'!AR27</f>
        <v>0</v>
      </c>
      <c r="X27" s="374">
        <f>'[16]2020-21'!AS27</f>
        <v>0</v>
      </c>
      <c r="Y27" s="42">
        <f>'[16]2020-21'!AT27</f>
        <v>-10</v>
      </c>
      <c r="Z27" s="42">
        <f>'[16]2020-21'!AU27</f>
        <v>117</v>
      </c>
      <c r="AA27" s="42">
        <f>'[16]2020-21'!AV27</f>
        <v>99</v>
      </c>
      <c r="AB27" s="374">
        <f>'[16]2020-21'!AW27</f>
        <v>84.6</v>
      </c>
      <c r="AC27" s="42">
        <f>'[16]2020-21'!AX27</f>
        <v>-18</v>
      </c>
      <c r="AD27" s="42">
        <f>'[16]2020-21'!BB27</f>
        <v>108</v>
      </c>
      <c r="AE27" s="42">
        <f>'[16]2020-21'!BC27</f>
        <v>89</v>
      </c>
      <c r="AF27" s="374">
        <f>'[16]2020-21'!BD27</f>
        <v>82.4</v>
      </c>
      <c r="AG27" s="42">
        <f>'[16]2020-21'!BE27</f>
        <v>-19</v>
      </c>
      <c r="AH27" s="42">
        <f>'[16]2020-21'!BI27</f>
        <v>69</v>
      </c>
      <c r="AI27" s="42">
        <f>'[16]2020-21'!BJ27</f>
        <v>105</v>
      </c>
      <c r="AJ27" s="374">
        <f>'[16]2020-21'!BK27</f>
        <v>152.19999999999999</v>
      </c>
      <c r="AK27" s="42">
        <f>'[16]2020-21'!BL27</f>
        <v>36</v>
      </c>
      <c r="AL27" s="42">
        <f>'[16]2020-21'!BQ27</f>
        <v>1330</v>
      </c>
      <c r="AM27" s="42">
        <f>'[16]2020-21'!BR27</f>
        <v>1031</v>
      </c>
      <c r="AN27" s="374">
        <f>'[16]2020-21'!BS27</f>
        <v>77.5</v>
      </c>
      <c r="AO27" s="42">
        <f>'[16]2020-21'!BT27</f>
        <v>-299</v>
      </c>
      <c r="AP27" s="215"/>
      <c r="AQ27" s="215"/>
      <c r="AR27" s="214"/>
      <c r="AS27" s="214"/>
      <c r="AT27" s="42">
        <f>'[16]2020-21'!CR27</f>
        <v>231</v>
      </c>
      <c r="AU27" s="42">
        <f>'[16]2020-21'!CS27</f>
        <v>186</v>
      </c>
      <c r="AV27" s="374">
        <f>'[16]2020-21'!CT27</f>
        <v>80.5</v>
      </c>
      <c r="AW27" s="42">
        <f>'[16]2020-21'!CU27</f>
        <v>-45</v>
      </c>
      <c r="AX27" s="42">
        <f>'[16]2020-21'!CV27</f>
        <v>578</v>
      </c>
      <c r="AY27" s="42">
        <f>'[16]2020-21'!CW27</f>
        <v>533</v>
      </c>
      <c r="AZ27" s="374">
        <f>'[16]2020-21'!CX27</f>
        <v>92.2</v>
      </c>
      <c r="BA27" s="42">
        <f>'[16]2020-21'!CY27</f>
        <v>-45</v>
      </c>
      <c r="BB27" s="42">
        <f>'[16]2020-21'!DN27</f>
        <v>599</v>
      </c>
      <c r="BC27" s="42">
        <f>'[16]2020-21'!DO27</f>
        <v>337</v>
      </c>
      <c r="BD27" s="374">
        <f>'[16]2020-21'!DP27</f>
        <v>56.3</v>
      </c>
      <c r="BE27" s="42">
        <f>'[16]2020-21'!DQ27</f>
        <v>-262</v>
      </c>
      <c r="BF27" s="42">
        <f>'[16]2020-21'!DR27</f>
        <v>533</v>
      </c>
      <c r="BG27" s="42">
        <f>'[16]2020-21'!DS27</f>
        <v>290</v>
      </c>
      <c r="BH27" s="374">
        <f>'[16]2020-21'!DT27</f>
        <v>54.4</v>
      </c>
      <c r="BI27" s="42">
        <f>'[16]2020-21'!DU27</f>
        <v>-243</v>
      </c>
      <c r="BJ27" s="42">
        <f>'[16]2020-21'!DV27</f>
        <v>74</v>
      </c>
      <c r="BK27" s="42">
        <f>'[16]2020-21'!DW27</f>
        <v>115</v>
      </c>
      <c r="BL27" s="374">
        <f>'[16]2020-21'!DX27</f>
        <v>155.4</v>
      </c>
      <c r="BM27" s="42">
        <f>'[16]2020-21'!DY27</f>
        <v>41</v>
      </c>
      <c r="BN27" s="42">
        <f>'[16]2020-21'!DZ27</f>
        <v>6636.19</v>
      </c>
      <c r="BO27" s="42">
        <f>'[16]2020-21'!EA27</f>
        <v>7257</v>
      </c>
      <c r="BP27" s="374">
        <f>'[16]2020-21'!EB27</f>
        <v>109.4</v>
      </c>
      <c r="BQ27" s="42">
        <f>'[16]2020-21'!EC27</f>
        <v>620.8100000000004</v>
      </c>
      <c r="BR27" s="42">
        <f>'[16]2020-21'!ED27</f>
        <v>8.0945945945945947</v>
      </c>
      <c r="BS27" s="42">
        <f>'[16]2020-21'!EE27</f>
        <v>3</v>
      </c>
      <c r="BT27" s="42">
        <f>'[16]2020-21'!EF27</f>
        <v>-5.0945945945945947</v>
      </c>
      <c r="BU27" s="43">
        <v>9814</v>
      </c>
      <c r="BV27" s="43">
        <v>98</v>
      </c>
      <c r="BW27" s="43">
        <v>0</v>
      </c>
      <c r="BX27" s="44">
        <v>8552</v>
      </c>
      <c r="BY27" s="45">
        <v>942</v>
      </c>
      <c r="BZ27" s="46">
        <v>11223</v>
      </c>
      <c r="CA27" s="46">
        <v>5155</v>
      </c>
      <c r="CB27" s="43">
        <v>9602</v>
      </c>
      <c r="CC27" s="43">
        <v>188</v>
      </c>
      <c r="CD27" s="43">
        <v>1</v>
      </c>
      <c r="CE27" s="44">
        <v>8371</v>
      </c>
      <c r="CF27" s="45">
        <v>1212</v>
      </c>
      <c r="CG27" s="47">
        <v>11456</v>
      </c>
      <c r="CH27" s="46">
        <v>5113</v>
      </c>
    </row>
    <row r="28" spans="1:86" s="49" customFormat="1" ht="20.25" customHeight="1" x14ac:dyDescent="0.25">
      <c r="A28" s="292" t="s">
        <v>268</v>
      </c>
      <c r="B28" s="42">
        <f>'[16]2020-21'!F28</f>
        <v>7909</v>
      </c>
      <c r="C28" s="42">
        <f>'[16]2020-21'!G28</f>
        <v>7480</v>
      </c>
      <c r="D28" s="374">
        <f>'[16]2020-21'!H28</f>
        <v>94.6</v>
      </c>
      <c r="E28" s="42">
        <f>'[16]2020-21'!I28</f>
        <v>-429</v>
      </c>
      <c r="F28" s="42">
        <f>'[16]2020-21'!N28</f>
        <v>3363</v>
      </c>
      <c r="G28" s="42">
        <f>'[16]2020-21'!O28</f>
        <v>2026</v>
      </c>
      <c r="H28" s="374">
        <f>'[16]2020-21'!P28</f>
        <v>60.2</v>
      </c>
      <c r="I28" s="42">
        <f>'[16]2020-21'!Q28</f>
        <v>-1337</v>
      </c>
      <c r="J28" s="42">
        <f>'[16]2020-21'!R28</f>
        <v>1826</v>
      </c>
      <c r="K28" s="42">
        <f>'[16]2020-21'!S28</f>
        <v>1600</v>
      </c>
      <c r="L28" s="374">
        <f>'[16]2020-21'!T28</f>
        <v>87.6</v>
      </c>
      <c r="M28" s="42">
        <f>'[16]2020-21'!U28</f>
        <v>-226</v>
      </c>
      <c r="N28" s="42">
        <f>'[16]2020-21'!Y28</f>
        <v>2</v>
      </c>
      <c r="O28" s="42">
        <f>'[16]2020-21'!Z28</f>
        <v>0</v>
      </c>
      <c r="P28" s="374">
        <f>'[16]2020-21'!AA28</f>
        <v>0</v>
      </c>
      <c r="Q28" s="42">
        <f>'[16]2020-21'!AB28</f>
        <v>-2</v>
      </c>
      <c r="R28" s="42">
        <f>'[16]2020-21'!AC28</f>
        <v>40</v>
      </c>
      <c r="S28" s="42">
        <f>'[16]2020-21'!AD28</f>
        <v>12</v>
      </c>
      <c r="T28" s="374">
        <f>'[16]2020-21'!AE28</f>
        <v>30</v>
      </c>
      <c r="U28" s="42">
        <f>'[16]2020-21'!AF28</f>
        <v>-28</v>
      </c>
      <c r="V28" s="42">
        <f>'[16]2020-21'!AQ28</f>
        <v>18</v>
      </c>
      <c r="W28" s="42">
        <f>'[16]2020-21'!AR28</f>
        <v>2</v>
      </c>
      <c r="X28" s="374">
        <f>'[16]2020-21'!AS28</f>
        <v>11.1</v>
      </c>
      <c r="Y28" s="42">
        <f>'[16]2020-21'!AT28</f>
        <v>-16</v>
      </c>
      <c r="Z28" s="42">
        <f>'[16]2020-21'!AU28</f>
        <v>243</v>
      </c>
      <c r="AA28" s="42">
        <f>'[16]2020-21'!AV28</f>
        <v>348</v>
      </c>
      <c r="AB28" s="374">
        <f>'[16]2020-21'!AW28</f>
        <v>143.19999999999999</v>
      </c>
      <c r="AC28" s="42">
        <f>'[16]2020-21'!AX28</f>
        <v>105</v>
      </c>
      <c r="AD28" s="42">
        <f>'[16]2020-21'!BB28</f>
        <v>112</v>
      </c>
      <c r="AE28" s="42">
        <f>'[16]2020-21'!BC28</f>
        <v>185</v>
      </c>
      <c r="AF28" s="374">
        <f>'[16]2020-21'!BD28</f>
        <v>165.2</v>
      </c>
      <c r="AG28" s="42">
        <f>'[16]2020-21'!BE28</f>
        <v>73</v>
      </c>
      <c r="AH28" s="42">
        <f>'[16]2020-21'!BI28</f>
        <v>220</v>
      </c>
      <c r="AI28" s="42">
        <f>'[16]2020-21'!BJ28</f>
        <v>104</v>
      </c>
      <c r="AJ28" s="374">
        <f>'[16]2020-21'!BK28</f>
        <v>47.3</v>
      </c>
      <c r="AK28" s="42">
        <f>'[16]2020-21'!BL28</f>
        <v>-116</v>
      </c>
      <c r="AL28" s="42">
        <f>'[16]2020-21'!BQ28</f>
        <v>7086</v>
      </c>
      <c r="AM28" s="42">
        <f>'[16]2020-21'!BR28</f>
        <v>6812</v>
      </c>
      <c r="AN28" s="374">
        <f>'[16]2020-21'!BS28</f>
        <v>96.1</v>
      </c>
      <c r="AO28" s="42">
        <f>'[16]2020-21'!BT28</f>
        <v>-274</v>
      </c>
      <c r="AP28" s="215"/>
      <c r="AQ28" s="215"/>
      <c r="AR28" s="214"/>
      <c r="AS28" s="214"/>
      <c r="AT28" s="42">
        <f>'[16]2020-21'!CR28</f>
        <v>1178</v>
      </c>
      <c r="AU28" s="42">
        <f>'[16]2020-21'!CS28</f>
        <v>881</v>
      </c>
      <c r="AV28" s="374">
        <f>'[16]2020-21'!CT28</f>
        <v>74.8</v>
      </c>
      <c r="AW28" s="42">
        <f>'[16]2020-21'!CU28</f>
        <v>-297</v>
      </c>
      <c r="AX28" s="42">
        <f>'[16]2020-21'!CV28</f>
        <v>4825</v>
      </c>
      <c r="AY28" s="42">
        <f>'[16]2020-21'!CW28</f>
        <v>3350</v>
      </c>
      <c r="AZ28" s="374">
        <f>'[16]2020-21'!CX28</f>
        <v>69.400000000000006</v>
      </c>
      <c r="BA28" s="42">
        <f>'[16]2020-21'!CY28</f>
        <v>-1475</v>
      </c>
      <c r="BB28" s="42">
        <f>'[16]2020-21'!DN28</f>
        <v>3460</v>
      </c>
      <c r="BC28" s="42">
        <f>'[16]2020-21'!DO28</f>
        <v>2414</v>
      </c>
      <c r="BD28" s="374">
        <f>'[16]2020-21'!DP28</f>
        <v>69.8</v>
      </c>
      <c r="BE28" s="42">
        <f>'[16]2020-21'!DQ28</f>
        <v>-1046</v>
      </c>
      <c r="BF28" s="42">
        <f>'[16]2020-21'!DR28</f>
        <v>2863</v>
      </c>
      <c r="BG28" s="42">
        <f>'[16]2020-21'!DS28</f>
        <v>1922</v>
      </c>
      <c r="BH28" s="374">
        <f>'[16]2020-21'!DT28</f>
        <v>67.099999999999994</v>
      </c>
      <c r="BI28" s="42">
        <f>'[16]2020-21'!DU28</f>
        <v>-941</v>
      </c>
      <c r="BJ28" s="42">
        <f>'[16]2020-21'!DV28</f>
        <v>516</v>
      </c>
      <c r="BK28" s="42">
        <f>'[16]2020-21'!DW28</f>
        <v>634</v>
      </c>
      <c r="BL28" s="374">
        <f>'[16]2020-21'!DX28</f>
        <v>122.9</v>
      </c>
      <c r="BM28" s="42">
        <f>'[16]2020-21'!DY28</f>
        <v>118</v>
      </c>
      <c r="BN28" s="42">
        <f>'[16]2020-21'!DZ28</f>
        <v>6902.15</v>
      </c>
      <c r="BO28" s="42">
        <f>'[16]2020-21'!EA28</f>
        <v>8158</v>
      </c>
      <c r="BP28" s="374">
        <f>'[16]2020-21'!EB28</f>
        <v>118.2</v>
      </c>
      <c r="BQ28" s="42">
        <f>'[16]2020-21'!EC28</f>
        <v>1255.8500000000004</v>
      </c>
      <c r="BR28" s="42">
        <f>'[16]2020-21'!ED28</f>
        <v>6.7054263565891477</v>
      </c>
      <c r="BS28" s="42">
        <f>'[16]2020-21'!EE28</f>
        <v>4</v>
      </c>
      <c r="BT28" s="42">
        <f>'[16]2020-21'!EF28</f>
        <v>-2.7054263565891477</v>
      </c>
      <c r="BU28" s="43">
        <v>21595</v>
      </c>
      <c r="BV28" s="43">
        <v>912</v>
      </c>
      <c r="BW28" s="43">
        <v>5</v>
      </c>
      <c r="BX28" s="44">
        <v>18345</v>
      </c>
      <c r="BY28" s="45">
        <v>5595</v>
      </c>
      <c r="BZ28" s="46">
        <v>80559</v>
      </c>
      <c r="CA28" s="46">
        <v>74389</v>
      </c>
      <c r="CB28" s="43">
        <v>21957</v>
      </c>
      <c r="CC28" s="43">
        <v>1566</v>
      </c>
      <c r="CD28" s="43">
        <v>25</v>
      </c>
      <c r="CE28" s="44">
        <v>18233</v>
      </c>
      <c r="CF28" s="45">
        <v>3355</v>
      </c>
      <c r="CG28" s="47">
        <v>75317</v>
      </c>
      <c r="CH28" s="46">
        <v>64963</v>
      </c>
    </row>
    <row r="29" spans="1:86" s="49" customFormat="1" ht="20.25" customHeight="1" x14ac:dyDescent="0.25">
      <c r="A29" s="292" t="s">
        <v>269</v>
      </c>
      <c r="B29" s="42">
        <f>'[16]2020-21'!F29</f>
        <v>2631</v>
      </c>
      <c r="C29" s="42">
        <f>'[16]2020-21'!G29</f>
        <v>2494</v>
      </c>
      <c r="D29" s="374">
        <f>'[16]2020-21'!H29</f>
        <v>94.8</v>
      </c>
      <c r="E29" s="42">
        <f>'[16]2020-21'!I29</f>
        <v>-137</v>
      </c>
      <c r="F29" s="42">
        <f>'[16]2020-21'!N29</f>
        <v>1238</v>
      </c>
      <c r="G29" s="42">
        <f>'[16]2020-21'!O29</f>
        <v>857</v>
      </c>
      <c r="H29" s="374">
        <f>'[16]2020-21'!P29</f>
        <v>69.2</v>
      </c>
      <c r="I29" s="42">
        <f>'[16]2020-21'!Q29</f>
        <v>-381</v>
      </c>
      <c r="J29" s="42">
        <f>'[16]2020-21'!R29</f>
        <v>714</v>
      </c>
      <c r="K29" s="42">
        <f>'[16]2020-21'!S29</f>
        <v>678</v>
      </c>
      <c r="L29" s="374">
        <f>'[16]2020-21'!T29</f>
        <v>95</v>
      </c>
      <c r="M29" s="42">
        <f>'[16]2020-21'!U29</f>
        <v>-36</v>
      </c>
      <c r="N29" s="42">
        <f>'[16]2020-21'!Y29</f>
        <v>2</v>
      </c>
      <c r="O29" s="42">
        <f>'[16]2020-21'!Z29</f>
        <v>0</v>
      </c>
      <c r="P29" s="374">
        <f>'[16]2020-21'!AA29</f>
        <v>0</v>
      </c>
      <c r="Q29" s="42">
        <f>'[16]2020-21'!AB29</f>
        <v>-2</v>
      </c>
      <c r="R29" s="42">
        <f>'[16]2020-21'!AC29</f>
        <v>45</v>
      </c>
      <c r="S29" s="42">
        <f>'[16]2020-21'!AD29</f>
        <v>33</v>
      </c>
      <c r="T29" s="374">
        <f>'[16]2020-21'!AE29</f>
        <v>73.3</v>
      </c>
      <c r="U29" s="42">
        <f>'[16]2020-21'!AF29</f>
        <v>-12</v>
      </c>
      <c r="V29" s="42">
        <f>'[16]2020-21'!AQ29</f>
        <v>0</v>
      </c>
      <c r="W29" s="42">
        <f>'[16]2020-21'!AR29</f>
        <v>1</v>
      </c>
      <c r="X29" s="374">
        <f>'[16]2020-21'!AS29</f>
        <v>0</v>
      </c>
      <c r="Y29" s="42">
        <f>'[16]2020-21'!AT29</f>
        <v>1</v>
      </c>
      <c r="Z29" s="42">
        <f>'[16]2020-21'!AU29</f>
        <v>241</v>
      </c>
      <c r="AA29" s="42">
        <f>'[16]2020-21'!AV29</f>
        <v>253</v>
      </c>
      <c r="AB29" s="374">
        <f>'[16]2020-21'!AW29</f>
        <v>105</v>
      </c>
      <c r="AC29" s="42">
        <f>'[16]2020-21'!AX29</f>
        <v>12</v>
      </c>
      <c r="AD29" s="42">
        <f>'[16]2020-21'!BB29</f>
        <v>100</v>
      </c>
      <c r="AE29" s="42">
        <f>'[16]2020-21'!BC29</f>
        <v>162</v>
      </c>
      <c r="AF29" s="374">
        <f>'[16]2020-21'!BD29</f>
        <v>162</v>
      </c>
      <c r="AG29" s="42">
        <f>'[16]2020-21'!BE29</f>
        <v>62</v>
      </c>
      <c r="AH29" s="42">
        <f>'[16]2020-21'!BI29</f>
        <v>164</v>
      </c>
      <c r="AI29" s="42">
        <f>'[16]2020-21'!BJ29</f>
        <v>189</v>
      </c>
      <c r="AJ29" s="374">
        <f>'[16]2020-21'!BK29</f>
        <v>115.2</v>
      </c>
      <c r="AK29" s="42">
        <f>'[16]2020-21'!BL29</f>
        <v>25</v>
      </c>
      <c r="AL29" s="42">
        <f>'[16]2020-21'!BQ29</f>
        <v>2407</v>
      </c>
      <c r="AM29" s="42">
        <f>'[16]2020-21'!BR29</f>
        <v>2364</v>
      </c>
      <c r="AN29" s="374">
        <f>'[16]2020-21'!BS29</f>
        <v>98.2</v>
      </c>
      <c r="AO29" s="42">
        <f>'[16]2020-21'!BT29</f>
        <v>-43</v>
      </c>
      <c r="AP29" s="215"/>
      <c r="AQ29" s="215"/>
      <c r="AR29" s="214"/>
      <c r="AS29" s="214"/>
      <c r="AT29" s="42">
        <f>'[16]2020-21'!CR29</f>
        <v>352</v>
      </c>
      <c r="AU29" s="42">
        <f>'[16]2020-21'!CS29</f>
        <v>255</v>
      </c>
      <c r="AV29" s="374">
        <f>'[16]2020-21'!CT29</f>
        <v>72.400000000000006</v>
      </c>
      <c r="AW29" s="42">
        <f>'[16]2020-21'!CU29</f>
        <v>-97</v>
      </c>
      <c r="AX29" s="42">
        <f>'[16]2020-21'!CV29</f>
        <v>1439</v>
      </c>
      <c r="AY29" s="42">
        <f>'[16]2020-21'!CW29</f>
        <v>1098</v>
      </c>
      <c r="AZ29" s="374">
        <f>'[16]2020-21'!CX29</f>
        <v>76.3</v>
      </c>
      <c r="BA29" s="42">
        <f>'[16]2020-21'!CY29</f>
        <v>-341</v>
      </c>
      <c r="BB29" s="42">
        <f>'[16]2020-21'!DN29</f>
        <v>1075</v>
      </c>
      <c r="BC29" s="42">
        <f>'[16]2020-21'!DO29</f>
        <v>768</v>
      </c>
      <c r="BD29" s="374">
        <f>'[16]2020-21'!DP29</f>
        <v>71.400000000000006</v>
      </c>
      <c r="BE29" s="42">
        <f>'[16]2020-21'!DQ29</f>
        <v>-307</v>
      </c>
      <c r="BF29" s="42">
        <f>'[16]2020-21'!DR29</f>
        <v>995</v>
      </c>
      <c r="BG29" s="42">
        <f>'[16]2020-21'!DS29</f>
        <v>668</v>
      </c>
      <c r="BH29" s="374">
        <f>'[16]2020-21'!DT29</f>
        <v>67.099999999999994</v>
      </c>
      <c r="BI29" s="42">
        <f>'[16]2020-21'!DU29</f>
        <v>-327</v>
      </c>
      <c r="BJ29" s="42">
        <f>'[16]2020-21'!DV29</f>
        <v>65</v>
      </c>
      <c r="BK29" s="42">
        <f>'[16]2020-21'!DW29</f>
        <v>127</v>
      </c>
      <c r="BL29" s="374">
        <f>'[16]2020-21'!DX29</f>
        <v>195.4</v>
      </c>
      <c r="BM29" s="42">
        <f>'[16]2020-21'!DY29</f>
        <v>62</v>
      </c>
      <c r="BN29" s="42">
        <f>'[16]2020-21'!DZ29</f>
        <v>6700.25</v>
      </c>
      <c r="BO29" s="42">
        <f>'[16]2020-21'!EA29</f>
        <v>8697</v>
      </c>
      <c r="BP29" s="374">
        <f>'[16]2020-21'!EB29</f>
        <v>129.80000000000001</v>
      </c>
      <c r="BQ29" s="42">
        <f>'[16]2020-21'!EC29</f>
        <v>1996.75</v>
      </c>
      <c r="BR29" s="42">
        <f>'[16]2020-21'!ED29</f>
        <v>16.53846153846154</v>
      </c>
      <c r="BS29" s="42">
        <f>'[16]2020-21'!EE29</f>
        <v>6</v>
      </c>
      <c r="BT29" s="42">
        <f>'[16]2020-21'!EF29</f>
        <v>-10.53846153846154</v>
      </c>
      <c r="BU29" s="43">
        <v>10578</v>
      </c>
      <c r="BV29" s="43">
        <v>254</v>
      </c>
      <c r="BW29" s="43">
        <v>2</v>
      </c>
      <c r="BX29" s="44">
        <v>8905</v>
      </c>
      <c r="BY29" s="45">
        <v>440</v>
      </c>
      <c r="BZ29" s="46">
        <v>10120</v>
      </c>
      <c r="CA29" s="46">
        <v>6987</v>
      </c>
      <c r="CB29" s="43">
        <v>11228</v>
      </c>
      <c r="CC29" s="43">
        <v>412</v>
      </c>
      <c r="CD29" s="43">
        <v>0</v>
      </c>
      <c r="CE29" s="44">
        <v>9288</v>
      </c>
      <c r="CF29" s="45">
        <v>558</v>
      </c>
      <c r="CG29" s="47">
        <v>11860</v>
      </c>
      <c r="CH29" s="46">
        <v>6599</v>
      </c>
    </row>
    <row r="30" spans="1:86" s="49" customFormat="1" ht="23.25" customHeight="1" x14ac:dyDescent="0.25">
      <c r="A30" s="294" t="s">
        <v>270</v>
      </c>
      <c r="B30" s="42">
        <f>'[16]2020-21'!F30</f>
        <v>2730</v>
      </c>
      <c r="C30" s="42">
        <f>'[16]2020-21'!G30</f>
        <v>2329</v>
      </c>
      <c r="D30" s="374">
        <f>'[16]2020-21'!H30</f>
        <v>85.3</v>
      </c>
      <c r="E30" s="42">
        <f>'[16]2020-21'!I30</f>
        <v>-401</v>
      </c>
      <c r="F30" s="42">
        <f>'[16]2020-21'!N30</f>
        <v>1335</v>
      </c>
      <c r="G30" s="42">
        <f>'[16]2020-21'!O30</f>
        <v>1020</v>
      </c>
      <c r="H30" s="374">
        <f>'[16]2020-21'!P30</f>
        <v>76.400000000000006</v>
      </c>
      <c r="I30" s="42">
        <f>'[16]2020-21'!Q30</f>
        <v>-315</v>
      </c>
      <c r="J30" s="42">
        <f>'[16]2020-21'!R30</f>
        <v>730</v>
      </c>
      <c r="K30" s="42">
        <f>'[16]2020-21'!S30</f>
        <v>655</v>
      </c>
      <c r="L30" s="374">
        <f>'[16]2020-21'!T30</f>
        <v>89.7</v>
      </c>
      <c r="M30" s="42">
        <f>'[16]2020-21'!U30</f>
        <v>-75</v>
      </c>
      <c r="N30" s="42">
        <f>'[16]2020-21'!Y30</f>
        <v>3</v>
      </c>
      <c r="O30" s="42">
        <f>'[16]2020-21'!Z30</f>
        <v>0</v>
      </c>
      <c r="P30" s="374">
        <f>'[16]2020-21'!AA30</f>
        <v>0</v>
      </c>
      <c r="Q30" s="42">
        <f>'[16]2020-21'!AB30</f>
        <v>-3</v>
      </c>
      <c r="R30" s="42">
        <f>'[16]2020-21'!AC30</f>
        <v>46</v>
      </c>
      <c r="S30" s="42">
        <f>'[16]2020-21'!AD30</f>
        <v>15</v>
      </c>
      <c r="T30" s="374">
        <f>'[16]2020-21'!AE30</f>
        <v>32.6</v>
      </c>
      <c r="U30" s="42">
        <f>'[16]2020-21'!AF30</f>
        <v>-31</v>
      </c>
      <c r="V30" s="42">
        <f>'[16]2020-21'!AQ30</f>
        <v>0</v>
      </c>
      <c r="W30" s="42">
        <f>'[16]2020-21'!AR30</f>
        <v>0</v>
      </c>
      <c r="X30" s="374">
        <f>'[16]2020-21'!AS30</f>
        <v>0</v>
      </c>
      <c r="Y30" s="42">
        <f>'[16]2020-21'!AT30</f>
        <v>0</v>
      </c>
      <c r="Z30" s="42">
        <f>'[16]2020-21'!AU30</f>
        <v>154</v>
      </c>
      <c r="AA30" s="42">
        <f>'[16]2020-21'!AV30</f>
        <v>171</v>
      </c>
      <c r="AB30" s="374">
        <f>'[16]2020-21'!AW30</f>
        <v>111</v>
      </c>
      <c r="AC30" s="42">
        <f>'[16]2020-21'!AX30</f>
        <v>17</v>
      </c>
      <c r="AD30" s="42">
        <f>'[16]2020-21'!BB30</f>
        <v>81</v>
      </c>
      <c r="AE30" s="42">
        <f>'[16]2020-21'!BC30</f>
        <v>109</v>
      </c>
      <c r="AF30" s="374">
        <f>'[16]2020-21'!BD30</f>
        <v>134.6</v>
      </c>
      <c r="AG30" s="42">
        <f>'[16]2020-21'!BE30</f>
        <v>28</v>
      </c>
      <c r="AH30" s="42">
        <f>'[16]2020-21'!BI30</f>
        <v>168</v>
      </c>
      <c r="AI30" s="42">
        <f>'[16]2020-21'!BJ30</f>
        <v>92</v>
      </c>
      <c r="AJ30" s="374">
        <f>'[16]2020-21'!BK30</f>
        <v>54.8</v>
      </c>
      <c r="AK30" s="42">
        <f>'[16]2020-21'!BL30</f>
        <v>-76</v>
      </c>
      <c r="AL30" s="42">
        <f>'[16]2020-21'!BQ30</f>
        <v>2516</v>
      </c>
      <c r="AM30" s="42">
        <f>'[16]2020-21'!BR30</f>
        <v>2134</v>
      </c>
      <c r="AN30" s="374">
        <f>'[16]2020-21'!BS30</f>
        <v>84.8</v>
      </c>
      <c r="AO30" s="42">
        <f>'[16]2020-21'!BT30</f>
        <v>-382</v>
      </c>
      <c r="AP30" s="215"/>
      <c r="AQ30" s="215"/>
      <c r="AR30" s="214"/>
      <c r="AS30" s="214"/>
      <c r="AT30" s="42">
        <f>'[16]2020-21'!CR30</f>
        <v>393</v>
      </c>
      <c r="AU30" s="42">
        <f>'[16]2020-21'!CS30</f>
        <v>307</v>
      </c>
      <c r="AV30" s="374">
        <f>'[16]2020-21'!CT30</f>
        <v>78.099999999999994</v>
      </c>
      <c r="AW30" s="42">
        <f>'[16]2020-21'!CU30</f>
        <v>-86</v>
      </c>
      <c r="AX30" s="42">
        <f>'[16]2020-21'!CV30</f>
        <v>1851</v>
      </c>
      <c r="AY30" s="42">
        <f>'[16]2020-21'!CW30</f>
        <v>1413</v>
      </c>
      <c r="AZ30" s="374">
        <f>'[16]2020-21'!CX30</f>
        <v>76.3</v>
      </c>
      <c r="BA30" s="42">
        <f>'[16]2020-21'!CY30</f>
        <v>-438</v>
      </c>
      <c r="BB30" s="42">
        <f>'[16]2020-21'!DN30</f>
        <v>1137</v>
      </c>
      <c r="BC30" s="42">
        <f>'[16]2020-21'!DO30</f>
        <v>695</v>
      </c>
      <c r="BD30" s="374">
        <f>'[16]2020-21'!DP30</f>
        <v>61.1</v>
      </c>
      <c r="BE30" s="42">
        <f>'[16]2020-21'!DQ30</f>
        <v>-442</v>
      </c>
      <c r="BF30" s="42">
        <f>'[16]2020-21'!DR30</f>
        <v>984</v>
      </c>
      <c r="BG30" s="42">
        <f>'[16]2020-21'!DS30</f>
        <v>599</v>
      </c>
      <c r="BH30" s="374">
        <f>'[16]2020-21'!DT30</f>
        <v>60.9</v>
      </c>
      <c r="BI30" s="42">
        <f>'[16]2020-21'!DU30</f>
        <v>-385</v>
      </c>
      <c r="BJ30" s="42">
        <f>'[16]2020-21'!DV30</f>
        <v>205</v>
      </c>
      <c r="BK30" s="42">
        <f>'[16]2020-21'!DW30</f>
        <v>193</v>
      </c>
      <c r="BL30" s="374">
        <f>'[16]2020-21'!DX30</f>
        <v>94.1</v>
      </c>
      <c r="BM30" s="42">
        <f>'[16]2020-21'!DY30</f>
        <v>-12</v>
      </c>
      <c r="BN30" s="42">
        <f>'[16]2020-21'!DZ30</f>
        <v>6078.83</v>
      </c>
      <c r="BO30" s="42">
        <f>'[16]2020-21'!EA30</f>
        <v>8122</v>
      </c>
      <c r="BP30" s="374">
        <f>'[16]2020-21'!EB30</f>
        <v>133.6</v>
      </c>
      <c r="BQ30" s="42">
        <f>'[16]2020-21'!EC30</f>
        <v>2043.17</v>
      </c>
      <c r="BR30" s="42">
        <f>'[16]2020-21'!ED30</f>
        <v>5.5463414634146337</v>
      </c>
      <c r="BS30" s="42">
        <f>'[16]2020-21'!EE30</f>
        <v>4</v>
      </c>
      <c r="BT30" s="42">
        <f>'[16]2020-21'!EF30</f>
        <v>-1.5463414634146337</v>
      </c>
      <c r="BU30" s="43">
        <v>13032</v>
      </c>
      <c r="BV30" s="43">
        <v>202</v>
      </c>
      <c r="BW30" s="43">
        <v>9</v>
      </c>
      <c r="BX30" s="44">
        <v>11295</v>
      </c>
      <c r="BY30" s="45">
        <v>1316</v>
      </c>
      <c r="BZ30" s="46">
        <v>15798</v>
      </c>
      <c r="CA30" s="46">
        <v>12779</v>
      </c>
      <c r="CB30" s="43">
        <v>12886</v>
      </c>
      <c r="CC30" s="43">
        <v>211</v>
      </c>
      <c r="CD30" s="43">
        <v>7</v>
      </c>
      <c r="CE30" s="44">
        <v>11299</v>
      </c>
      <c r="CF30" s="45">
        <v>1675</v>
      </c>
      <c r="CG30" s="47">
        <v>15280</v>
      </c>
      <c r="CH30" s="46">
        <v>11083</v>
      </c>
    </row>
    <row r="31" spans="1:86" s="50" customFormat="1" ht="13.5" x14ac:dyDescent="0.2">
      <c r="E31" s="51"/>
      <c r="F31" s="51"/>
      <c r="G31" s="51"/>
      <c r="H31" s="51"/>
      <c r="I31" s="51"/>
      <c r="J31" s="51"/>
      <c r="K31" s="51"/>
      <c r="L31" s="51"/>
      <c r="M31" s="51"/>
      <c r="Z31" s="373"/>
      <c r="AL31" s="51"/>
      <c r="AM31" s="51"/>
      <c r="AN31" s="51"/>
      <c r="AO31" s="51"/>
      <c r="AX31" s="52"/>
      <c r="AY31" s="52"/>
      <c r="AZ31" s="52"/>
      <c r="BA31" s="53"/>
      <c r="BI31" s="54"/>
      <c r="BM31" s="373"/>
    </row>
    <row r="32" spans="1:86" s="50" customFormat="1" x14ac:dyDescent="0.2">
      <c r="E32" s="51"/>
      <c r="F32" s="51"/>
      <c r="G32" s="51"/>
      <c r="H32" s="51"/>
      <c r="I32" s="51"/>
      <c r="J32" s="51"/>
      <c r="K32" s="51"/>
      <c r="L32" s="51"/>
      <c r="M32" s="51"/>
      <c r="AL32" s="51"/>
      <c r="AM32" s="51"/>
      <c r="AN32" s="51"/>
      <c r="AO32" s="51"/>
      <c r="AX32" s="52"/>
      <c r="AY32" s="52"/>
      <c r="AZ32" s="52"/>
      <c r="BA32" s="53"/>
      <c r="BI32" s="54"/>
    </row>
    <row r="33" spans="5:61" s="50" customFormat="1" x14ac:dyDescent="0.2">
      <c r="E33" s="51"/>
      <c r="F33" s="51"/>
      <c r="G33" s="51"/>
      <c r="H33" s="51"/>
      <c r="I33" s="51"/>
      <c r="J33" s="51"/>
      <c r="K33" s="51"/>
      <c r="L33" s="51"/>
      <c r="M33" s="51"/>
      <c r="AL33" s="51"/>
      <c r="AM33" s="51"/>
      <c r="AN33" s="51"/>
      <c r="AO33" s="51"/>
      <c r="AX33" s="52"/>
      <c r="AY33" s="52"/>
      <c r="AZ33" s="52"/>
      <c r="BA33" s="53"/>
      <c r="BI33" s="54"/>
    </row>
    <row r="34" spans="5:61" s="50" customFormat="1" x14ac:dyDescent="0.2">
      <c r="E34" s="51"/>
      <c r="F34" s="51"/>
      <c r="G34" s="51"/>
      <c r="H34" s="51"/>
      <c r="I34" s="51"/>
      <c r="J34" s="51"/>
      <c r="K34" s="51"/>
      <c r="L34" s="51"/>
      <c r="M34" s="51"/>
      <c r="AL34" s="51"/>
      <c r="AM34" s="51"/>
      <c r="AN34" s="51"/>
      <c r="AO34" s="51"/>
      <c r="BA34" s="54"/>
      <c r="BI34" s="54"/>
    </row>
    <row r="35" spans="5:61" s="50" customFormat="1" x14ac:dyDescent="0.2">
      <c r="E35" s="51"/>
      <c r="F35" s="51"/>
      <c r="G35" s="51"/>
      <c r="H35" s="51"/>
      <c r="I35" s="51"/>
      <c r="J35" s="51"/>
      <c r="K35" s="51"/>
      <c r="L35" s="51"/>
      <c r="M35" s="51"/>
      <c r="AL35" s="51"/>
      <c r="AM35" s="51"/>
      <c r="AN35" s="51"/>
      <c r="AO35" s="51"/>
      <c r="BI35" s="54"/>
    </row>
    <row r="36" spans="5:61" s="50" customFormat="1" x14ac:dyDescent="0.2">
      <c r="E36" s="51"/>
      <c r="F36" s="51"/>
      <c r="G36" s="51"/>
      <c r="H36" s="51"/>
      <c r="I36" s="51"/>
      <c r="J36" s="51"/>
      <c r="K36" s="51"/>
      <c r="L36" s="51"/>
      <c r="M36" s="51"/>
      <c r="AL36" s="51"/>
      <c r="AM36" s="51"/>
      <c r="AN36" s="51"/>
      <c r="AO36" s="51"/>
    </row>
    <row r="37" spans="5:61" s="50" customFormat="1" x14ac:dyDescent="0.2">
      <c r="E37" s="51"/>
      <c r="F37" s="51"/>
      <c r="G37" s="51"/>
      <c r="H37" s="51"/>
      <c r="I37" s="51"/>
      <c r="J37" s="51"/>
      <c r="K37" s="51"/>
      <c r="L37" s="51"/>
      <c r="M37" s="51"/>
    </row>
    <row r="38" spans="5:61" s="50" customFormat="1" x14ac:dyDescent="0.2">
      <c r="E38" s="51"/>
      <c r="F38" s="51"/>
      <c r="G38" s="51"/>
      <c r="H38" s="51"/>
      <c r="I38" s="51"/>
      <c r="J38" s="51"/>
      <c r="K38" s="51"/>
      <c r="L38" s="51"/>
      <c r="M38" s="51"/>
    </row>
    <row r="39" spans="5:61" s="50" customFormat="1" x14ac:dyDescent="0.2"/>
    <row r="40" spans="5:61" s="50" customFormat="1" x14ac:dyDescent="0.2"/>
    <row r="41" spans="5:61" s="50" customFormat="1" x14ac:dyDescent="0.2"/>
    <row r="42" spans="5:61" s="50" customFormat="1" x14ac:dyDescent="0.2"/>
    <row r="43" spans="5:61" s="50" customFormat="1" x14ac:dyDescent="0.2"/>
    <row r="44" spans="5:61" s="50" customFormat="1" x14ac:dyDescent="0.2"/>
    <row r="45" spans="5:61" s="50" customFormat="1" x14ac:dyDescent="0.2"/>
    <row r="46" spans="5:61" s="50" customFormat="1" x14ac:dyDescent="0.2"/>
    <row r="47" spans="5:61" s="50" customFormat="1" x14ac:dyDescent="0.2"/>
    <row r="48" spans="5:61" s="50" customFormat="1" x14ac:dyDescent="0.2"/>
    <row r="49" spans="22:25" s="50" customFormat="1" x14ac:dyDescent="0.2"/>
    <row r="50" spans="22:25" s="50" customFormat="1" x14ac:dyDescent="0.2"/>
    <row r="51" spans="22:25" s="50" customFormat="1" x14ac:dyDescent="0.2"/>
    <row r="52" spans="22:25" s="50" customFormat="1" x14ac:dyDescent="0.2"/>
    <row r="53" spans="22:25" s="50" customFormat="1" x14ac:dyDescent="0.2"/>
    <row r="54" spans="22:25" s="50" customFormat="1" x14ac:dyDescent="0.2"/>
    <row r="55" spans="22:25" s="50" customFormat="1" x14ac:dyDescent="0.2"/>
    <row r="56" spans="22:25" s="50" customFormat="1" x14ac:dyDescent="0.2"/>
    <row r="57" spans="22:25" s="50" customFormat="1" x14ac:dyDescent="0.2"/>
    <row r="58" spans="22:25" s="31" customFormat="1" x14ac:dyDescent="0.2">
      <c r="V58" s="362"/>
      <c r="W58" s="362"/>
      <c r="X58" s="362"/>
      <c r="Y58" s="362"/>
    </row>
    <row r="59" spans="22:25" s="31" customFormat="1" x14ac:dyDescent="0.2">
      <c r="V59" s="362"/>
      <c r="W59" s="362"/>
      <c r="X59" s="362"/>
      <c r="Y59" s="362"/>
    </row>
    <row r="60" spans="22:25" s="31" customFormat="1" x14ac:dyDescent="0.2">
      <c r="V60" s="362"/>
      <c r="W60" s="362"/>
      <c r="X60" s="362"/>
      <c r="Y60" s="362"/>
    </row>
    <row r="61" spans="22:25" s="31" customFormat="1" x14ac:dyDescent="0.2">
      <c r="V61" s="362"/>
      <c r="W61" s="362"/>
      <c r="X61" s="362"/>
      <c r="Y61" s="362"/>
    </row>
    <row r="62" spans="22:25" s="31" customFormat="1" x14ac:dyDescent="0.2">
      <c r="V62" s="362"/>
      <c r="W62" s="362"/>
      <c r="X62" s="362"/>
      <c r="Y62" s="362"/>
    </row>
    <row r="63" spans="22:25" s="31" customFormat="1" x14ac:dyDescent="0.2">
      <c r="V63" s="362"/>
      <c r="W63" s="362"/>
      <c r="X63" s="362"/>
      <c r="Y63" s="362"/>
    </row>
    <row r="64" spans="22:25" s="31" customFormat="1" x14ac:dyDescent="0.2">
      <c r="V64" s="362"/>
      <c r="W64" s="362"/>
      <c r="X64" s="362"/>
      <c r="Y64" s="362"/>
    </row>
    <row r="65" spans="22:25" s="31" customFormat="1" x14ac:dyDescent="0.2">
      <c r="V65" s="362"/>
      <c r="W65" s="362"/>
      <c r="X65" s="362"/>
      <c r="Y65" s="362"/>
    </row>
    <row r="66" spans="22:25" s="31" customFormat="1" x14ac:dyDescent="0.2">
      <c r="V66" s="362"/>
      <c r="W66" s="362"/>
      <c r="X66" s="362"/>
      <c r="Y66" s="362"/>
    </row>
    <row r="67" spans="22:25" s="31" customFormat="1" x14ac:dyDescent="0.2">
      <c r="V67" s="362"/>
      <c r="W67" s="362"/>
      <c r="X67" s="362"/>
      <c r="Y67" s="362"/>
    </row>
    <row r="68" spans="22:25" s="31" customFormat="1" x14ac:dyDescent="0.2">
      <c r="V68" s="362"/>
      <c r="W68" s="362"/>
      <c r="X68" s="362"/>
      <c r="Y68" s="362"/>
    </row>
    <row r="69" spans="22:25" s="31" customFormat="1" x14ac:dyDescent="0.2">
      <c r="V69" s="362"/>
      <c r="W69" s="362"/>
      <c r="X69" s="362"/>
      <c r="Y69" s="362"/>
    </row>
    <row r="70" spans="22:25" s="31" customFormat="1" x14ac:dyDescent="0.2">
      <c r="V70" s="362"/>
      <c r="W70" s="362"/>
      <c r="X70" s="362"/>
      <c r="Y70" s="362"/>
    </row>
    <row r="71" spans="22:25" s="31" customFormat="1" x14ac:dyDescent="0.2">
      <c r="V71" s="362"/>
      <c r="W71" s="362"/>
      <c r="X71" s="362"/>
      <c r="Y71" s="362"/>
    </row>
    <row r="72" spans="22:25" s="31" customFormat="1" x14ac:dyDescent="0.2">
      <c r="V72" s="362"/>
      <c r="W72" s="362"/>
      <c r="X72" s="362"/>
      <c r="Y72" s="362"/>
    </row>
    <row r="73" spans="22:25" s="31" customFormat="1" x14ac:dyDescent="0.2">
      <c r="V73" s="362"/>
      <c r="W73" s="362"/>
      <c r="X73" s="362"/>
      <c r="Y73" s="362"/>
    </row>
    <row r="74" spans="22:25" s="31" customFormat="1" x14ac:dyDescent="0.2">
      <c r="V74" s="362"/>
      <c r="W74" s="362"/>
      <c r="X74" s="362"/>
      <c r="Y74" s="362"/>
    </row>
    <row r="75" spans="22:25" s="31" customFormat="1" x14ac:dyDescent="0.2">
      <c r="V75" s="362"/>
      <c r="W75" s="362"/>
      <c r="X75" s="362"/>
      <c r="Y75" s="362"/>
    </row>
    <row r="76" spans="22:25" s="31" customFormat="1" x14ac:dyDescent="0.2">
      <c r="V76" s="362"/>
      <c r="W76" s="362"/>
      <c r="X76" s="362"/>
      <c r="Y76" s="362"/>
    </row>
    <row r="77" spans="22:25" s="31" customFormat="1" x14ac:dyDescent="0.2">
      <c r="V77" s="362"/>
      <c r="W77" s="362"/>
      <c r="X77" s="362"/>
      <c r="Y77" s="362"/>
    </row>
    <row r="78" spans="22:25" s="31" customFormat="1" x14ac:dyDescent="0.2">
      <c r="V78" s="362"/>
      <c r="W78" s="362"/>
      <c r="X78" s="362"/>
      <c r="Y78" s="362"/>
    </row>
    <row r="79" spans="22:25" s="31" customFormat="1" x14ac:dyDescent="0.2">
      <c r="V79" s="362"/>
      <c r="W79" s="362"/>
      <c r="X79" s="362"/>
      <c r="Y79" s="362"/>
    </row>
    <row r="80" spans="22:25" s="31" customFormat="1" x14ac:dyDescent="0.2">
      <c r="V80" s="362"/>
      <c r="W80" s="362"/>
      <c r="X80" s="362"/>
      <c r="Y80" s="362"/>
    </row>
    <row r="81" spans="22:25" s="31" customFormat="1" x14ac:dyDescent="0.2">
      <c r="V81" s="362"/>
      <c r="W81" s="362"/>
      <c r="X81" s="362"/>
      <c r="Y81" s="362"/>
    </row>
    <row r="82" spans="22:25" s="31" customFormat="1" x14ac:dyDescent="0.2">
      <c r="V82" s="362"/>
      <c r="W82" s="362"/>
      <c r="X82" s="362"/>
      <c r="Y82" s="362"/>
    </row>
    <row r="83" spans="22:25" s="31" customFormat="1" x14ac:dyDescent="0.2">
      <c r="V83" s="362"/>
      <c r="W83" s="362"/>
      <c r="X83" s="362"/>
      <c r="Y83" s="362"/>
    </row>
    <row r="84" spans="22:25" s="31" customFormat="1" x14ac:dyDescent="0.2">
      <c r="V84" s="362"/>
      <c r="W84" s="362"/>
      <c r="X84" s="362"/>
      <c r="Y84" s="362"/>
    </row>
    <row r="85" spans="22:25" s="31" customFormat="1" x14ac:dyDescent="0.2">
      <c r="V85" s="362"/>
      <c r="W85" s="362"/>
      <c r="X85" s="362"/>
      <c r="Y85" s="362"/>
    </row>
    <row r="86" spans="22:25" s="31" customFormat="1" x14ac:dyDescent="0.2">
      <c r="V86" s="362"/>
      <c r="W86" s="362"/>
      <c r="X86" s="362"/>
      <c r="Y86" s="362"/>
    </row>
    <row r="87" spans="22:25" s="31" customFormat="1" x14ac:dyDescent="0.2">
      <c r="V87" s="362"/>
      <c r="W87" s="362"/>
      <c r="X87" s="362"/>
      <c r="Y87" s="362"/>
    </row>
    <row r="88" spans="22:25" s="31" customFormat="1" x14ac:dyDescent="0.2">
      <c r="V88" s="362"/>
      <c r="W88" s="362"/>
      <c r="X88" s="362"/>
      <c r="Y88" s="362"/>
    </row>
    <row r="89" spans="22:25" s="31" customFormat="1" x14ac:dyDescent="0.2">
      <c r="V89" s="362"/>
      <c r="W89" s="362"/>
      <c r="X89" s="362"/>
      <c r="Y89" s="362"/>
    </row>
    <row r="90" spans="22:25" s="31" customFormat="1" x14ac:dyDescent="0.2">
      <c r="V90" s="362"/>
      <c r="W90" s="362"/>
      <c r="X90" s="362"/>
      <c r="Y90" s="362"/>
    </row>
    <row r="91" spans="22:25" s="31" customFormat="1" x14ac:dyDescent="0.2">
      <c r="V91" s="362"/>
      <c r="W91" s="362"/>
      <c r="X91" s="362"/>
      <c r="Y91" s="362"/>
    </row>
    <row r="92" spans="22:25" s="31" customFormat="1" x14ac:dyDescent="0.2">
      <c r="V92" s="362"/>
      <c r="W92" s="362"/>
      <c r="X92" s="362"/>
      <c r="Y92" s="362"/>
    </row>
    <row r="93" spans="22:25" s="31" customFormat="1" x14ac:dyDescent="0.2">
      <c r="V93" s="362"/>
      <c r="W93" s="362"/>
      <c r="X93" s="362"/>
      <c r="Y93" s="362"/>
    </row>
    <row r="94" spans="22:25" s="31" customFormat="1" x14ac:dyDescent="0.2">
      <c r="V94" s="362"/>
      <c r="W94" s="362"/>
      <c r="X94" s="362"/>
      <c r="Y94" s="362"/>
    </row>
    <row r="95" spans="22:25" s="31" customFormat="1" x14ac:dyDescent="0.2">
      <c r="V95" s="362"/>
      <c r="W95" s="362"/>
      <c r="X95" s="362"/>
      <c r="Y95" s="362"/>
    </row>
    <row r="96" spans="22:25" s="31" customFormat="1" x14ac:dyDescent="0.2">
      <c r="V96" s="362"/>
      <c r="W96" s="362"/>
      <c r="X96" s="362"/>
      <c r="Y96" s="362"/>
    </row>
    <row r="97" spans="22:25" s="31" customFormat="1" x14ac:dyDescent="0.2">
      <c r="V97" s="362"/>
      <c r="W97" s="362"/>
      <c r="X97" s="362"/>
      <c r="Y97" s="362"/>
    </row>
    <row r="98" spans="22:25" s="31" customFormat="1" x14ac:dyDescent="0.2">
      <c r="V98" s="362"/>
      <c r="W98" s="362"/>
      <c r="X98" s="362"/>
      <c r="Y98" s="362"/>
    </row>
    <row r="99" spans="22:25" s="31" customFormat="1" x14ac:dyDescent="0.2">
      <c r="V99" s="362"/>
      <c r="W99" s="362"/>
      <c r="X99" s="362"/>
      <c r="Y99" s="362"/>
    </row>
    <row r="100" spans="22:25" s="31" customFormat="1" x14ac:dyDescent="0.2">
      <c r="V100" s="362"/>
      <c r="W100" s="362"/>
      <c r="X100" s="362"/>
      <c r="Y100" s="362"/>
    </row>
    <row r="101" spans="22:25" s="31" customFormat="1" x14ac:dyDescent="0.2">
      <c r="V101" s="362"/>
      <c r="W101" s="362"/>
      <c r="X101" s="362"/>
      <c r="Y101" s="362"/>
    </row>
    <row r="102" spans="22:25" s="31" customFormat="1" x14ac:dyDescent="0.2">
      <c r="V102" s="362"/>
      <c r="W102" s="362"/>
      <c r="X102" s="362"/>
      <c r="Y102" s="362"/>
    </row>
    <row r="103" spans="22:25" s="31" customFormat="1" x14ac:dyDescent="0.2">
      <c r="V103" s="362"/>
      <c r="W103" s="362"/>
      <c r="X103" s="362"/>
      <c r="Y103" s="362"/>
    </row>
    <row r="104" spans="22:25" s="31" customFormat="1" x14ac:dyDescent="0.2">
      <c r="V104" s="362"/>
      <c r="W104" s="362"/>
      <c r="X104" s="362"/>
      <c r="Y104" s="362"/>
    </row>
    <row r="105" spans="22:25" s="31" customFormat="1" x14ac:dyDescent="0.2">
      <c r="V105" s="362"/>
      <c r="W105" s="362"/>
      <c r="X105" s="362"/>
      <c r="Y105" s="362"/>
    </row>
    <row r="106" spans="22:25" s="31" customFormat="1" x14ac:dyDescent="0.2">
      <c r="V106" s="362"/>
      <c r="W106" s="362"/>
      <c r="X106" s="362"/>
      <c r="Y106" s="362"/>
    </row>
    <row r="107" spans="22:25" s="31" customFormat="1" x14ac:dyDescent="0.2">
      <c r="V107" s="362"/>
      <c r="W107" s="362"/>
      <c r="X107" s="362"/>
      <c r="Y107" s="362"/>
    </row>
    <row r="108" spans="22:25" s="31" customFormat="1" x14ac:dyDescent="0.2">
      <c r="V108" s="362"/>
      <c r="W108" s="362"/>
      <c r="X108" s="362"/>
      <c r="Y108" s="362"/>
    </row>
    <row r="109" spans="22:25" s="31" customFormat="1" x14ac:dyDescent="0.2">
      <c r="V109" s="362"/>
      <c r="W109" s="362"/>
      <c r="X109" s="362"/>
      <c r="Y109" s="362"/>
    </row>
    <row r="110" spans="22:25" s="31" customFormat="1" x14ac:dyDescent="0.2">
      <c r="V110" s="362"/>
      <c r="W110" s="362"/>
      <c r="X110" s="362"/>
      <c r="Y110" s="362"/>
    </row>
    <row r="111" spans="22:25" s="31" customFormat="1" x14ac:dyDescent="0.2">
      <c r="V111" s="362"/>
      <c r="W111" s="362"/>
      <c r="X111" s="362"/>
      <c r="Y111" s="362"/>
    </row>
    <row r="112" spans="22:25" s="31" customFormat="1" x14ac:dyDescent="0.2">
      <c r="V112" s="362"/>
      <c r="W112" s="362"/>
      <c r="X112" s="362"/>
      <c r="Y112" s="362"/>
    </row>
    <row r="113" spans="22:25" s="31" customFormat="1" x14ac:dyDescent="0.2">
      <c r="V113" s="362"/>
      <c r="W113" s="362"/>
      <c r="X113" s="362"/>
      <c r="Y113" s="362"/>
    </row>
    <row r="114" spans="22:25" s="31" customFormat="1" x14ac:dyDescent="0.2">
      <c r="V114" s="362"/>
      <c r="W114" s="362"/>
      <c r="X114" s="362"/>
      <c r="Y114" s="362"/>
    </row>
    <row r="115" spans="22:25" s="31" customFormat="1" x14ac:dyDescent="0.2">
      <c r="V115" s="362"/>
      <c r="W115" s="362"/>
      <c r="X115" s="362"/>
      <c r="Y115" s="362"/>
    </row>
    <row r="116" spans="22:25" s="31" customFormat="1" x14ac:dyDescent="0.2">
      <c r="V116" s="362"/>
      <c r="W116" s="362"/>
      <c r="X116" s="362"/>
      <c r="Y116" s="362"/>
    </row>
    <row r="117" spans="22:25" s="31" customFormat="1" x14ac:dyDescent="0.2">
      <c r="V117" s="362"/>
      <c r="W117" s="362"/>
      <c r="X117" s="362"/>
      <c r="Y117" s="362"/>
    </row>
    <row r="118" spans="22:25" s="31" customFormat="1" x14ac:dyDescent="0.2">
      <c r="V118" s="362"/>
      <c r="W118" s="362"/>
      <c r="X118" s="362"/>
      <c r="Y118" s="362"/>
    </row>
    <row r="119" spans="22:25" s="31" customFormat="1" x14ac:dyDescent="0.2">
      <c r="V119" s="362"/>
      <c r="W119" s="362"/>
      <c r="X119" s="362"/>
      <c r="Y119" s="362"/>
    </row>
    <row r="120" spans="22:25" s="31" customFormat="1" x14ac:dyDescent="0.2">
      <c r="V120" s="362"/>
      <c r="W120" s="362"/>
      <c r="X120" s="362"/>
      <c r="Y120" s="362"/>
    </row>
    <row r="121" spans="22:25" s="31" customFormat="1" x14ac:dyDescent="0.2">
      <c r="V121" s="362"/>
      <c r="W121" s="362"/>
      <c r="X121" s="362"/>
      <c r="Y121" s="362"/>
    </row>
    <row r="122" spans="22:25" s="31" customFormat="1" x14ac:dyDescent="0.2">
      <c r="V122" s="362"/>
      <c r="W122" s="362"/>
      <c r="X122" s="362"/>
      <c r="Y122" s="362"/>
    </row>
    <row r="123" spans="22:25" s="31" customFormat="1" x14ac:dyDescent="0.2">
      <c r="V123" s="362"/>
      <c r="W123" s="362"/>
      <c r="X123" s="362"/>
      <c r="Y123" s="362"/>
    </row>
    <row r="124" spans="22:25" s="31" customFormat="1" x14ac:dyDescent="0.2">
      <c r="V124" s="362"/>
      <c r="W124" s="362"/>
      <c r="X124" s="362"/>
      <c r="Y124" s="362"/>
    </row>
    <row r="125" spans="22:25" s="31" customFormat="1" x14ac:dyDescent="0.2">
      <c r="V125" s="362"/>
      <c r="W125" s="362"/>
      <c r="X125" s="362"/>
      <c r="Y125" s="362"/>
    </row>
    <row r="126" spans="22:25" s="31" customFormat="1" x14ac:dyDescent="0.2">
      <c r="V126" s="362"/>
      <c r="W126" s="362"/>
      <c r="X126" s="362"/>
      <c r="Y126" s="362"/>
    </row>
    <row r="127" spans="22:25" s="31" customFormat="1" x14ac:dyDescent="0.2">
      <c r="V127" s="362"/>
      <c r="W127" s="362"/>
      <c r="X127" s="362"/>
      <c r="Y127" s="362"/>
    </row>
    <row r="128" spans="22:25" s="31" customFormat="1" x14ac:dyDescent="0.2">
      <c r="V128" s="362"/>
      <c r="W128" s="362"/>
      <c r="X128" s="362"/>
      <c r="Y128" s="362"/>
    </row>
    <row r="129" spans="22:25" s="31" customFormat="1" x14ac:dyDescent="0.2">
      <c r="V129" s="362"/>
      <c r="W129" s="362"/>
      <c r="X129" s="362"/>
      <c r="Y129" s="362"/>
    </row>
    <row r="130" spans="22:25" s="31" customFormat="1" x14ac:dyDescent="0.2">
      <c r="V130" s="362"/>
      <c r="W130" s="362"/>
      <c r="X130" s="362"/>
      <c r="Y130" s="362"/>
    </row>
    <row r="131" spans="22:25" s="31" customFormat="1" x14ac:dyDescent="0.2">
      <c r="V131" s="362"/>
      <c r="W131" s="362"/>
      <c r="X131" s="362"/>
      <c r="Y131" s="362"/>
    </row>
    <row r="132" spans="22:25" s="31" customFormat="1" x14ac:dyDescent="0.2">
      <c r="V132" s="362"/>
      <c r="W132" s="362"/>
      <c r="X132" s="362"/>
      <c r="Y132" s="362"/>
    </row>
    <row r="133" spans="22:25" s="31" customFormat="1" x14ac:dyDescent="0.2">
      <c r="V133" s="362"/>
      <c r="W133" s="362"/>
      <c r="X133" s="362"/>
      <c r="Y133" s="362"/>
    </row>
    <row r="134" spans="22:25" s="31" customFormat="1" x14ac:dyDescent="0.2">
      <c r="V134" s="362"/>
      <c r="W134" s="362"/>
      <c r="X134" s="362"/>
      <c r="Y134" s="362"/>
    </row>
    <row r="135" spans="22:25" s="31" customFormat="1" x14ac:dyDescent="0.2">
      <c r="V135" s="362"/>
      <c r="W135" s="362"/>
      <c r="X135" s="362"/>
      <c r="Y135" s="362"/>
    </row>
    <row r="136" spans="22:25" s="31" customFormat="1" x14ac:dyDescent="0.2">
      <c r="V136" s="362"/>
      <c r="W136" s="362"/>
      <c r="X136" s="362"/>
      <c r="Y136" s="362"/>
    </row>
    <row r="137" spans="22:25" s="31" customFormat="1" x14ac:dyDescent="0.2">
      <c r="V137" s="362"/>
      <c r="W137" s="362"/>
      <c r="X137" s="362"/>
      <c r="Y137" s="362"/>
    </row>
    <row r="138" spans="22:25" s="31" customFormat="1" x14ac:dyDescent="0.2">
      <c r="V138" s="362"/>
      <c r="W138" s="362"/>
      <c r="X138" s="362"/>
      <c r="Y138" s="362"/>
    </row>
    <row r="139" spans="22:25" s="31" customFormat="1" x14ac:dyDescent="0.2">
      <c r="V139" s="362"/>
      <c r="W139" s="362"/>
      <c r="X139" s="362"/>
      <c r="Y139" s="362"/>
    </row>
    <row r="140" spans="22:25" s="31" customFormat="1" x14ac:dyDescent="0.2">
      <c r="V140" s="362"/>
      <c r="W140" s="362"/>
      <c r="X140" s="362"/>
      <c r="Y140" s="362"/>
    </row>
    <row r="141" spans="22:25" s="31" customFormat="1" x14ac:dyDescent="0.2">
      <c r="V141" s="362"/>
      <c r="W141" s="362"/>
      <c r="X141" s="362"/>
      <c r="Y141" s="362"/>
    </row>
  </sheetData>
  <mergeCells count="77">
    <mergeCell ref="B1:Q1"/>
    <mergeCell ref="B2:Q2"/>
    <mergeCell ref="BU7:BY7"/>
    <mergeCell ref="CB7:CF7"/>
    <mergeCell ref="CG7:CH7"/>
    <mergeCell ref="BN6:BN7"/>
    <mergeCell ref="BO6:BO7"/>
    <mergeCell ref="BP6:BQ6"/>
    <mergeCell ref="BR6:BR7"/>
    <mergeCell ref="BS6:BS7"/>
    <mergeCell ref="BT6:BT7"/>
    <mergeCell ref="BL6:BM6"/>
    <mergeCell ref="BB6:BB7"/>
    <mergeCell ref="BC6:BC7"/>
    <mergeCell ref="BD6:BE6"/>
    <mergeCell ref="BF6:BF7"/>
    <mergeCell ref="BG6:BG7"/>
    <mergeCell ref="BH6:BI6"/>
    <mergeCell ref="BJ6:BJ7"/>
    <mergeCell ref="BK6:BK7"/>
    <mergeCell ref="AZ6:BA6"/>
    <mergeCell ref="AJ6:AK6"/>
    <mergeCell ref="AL6:AL7"/>
    <mergeCell ref="AM6:AM7"/>
    <mergeCell ref="AN6:AO6"/>
    <mergeCell ref="AT6:AT7"/>
    <mergeCell ref="AU6:AU7"/>
    <mergeCell ref="AV6:AW6"/>
    <mergeCell ref="AX6:AY6"/>
    <mergeCell ref="AI6:AI7"/>
    <mergeCell ref="T6:U6"/>
    <mergeCell ref="Z6:Z7"/>
    <mergeCell ref="AA6:AA7"/>
    <mergeCell ref="AB6:AC6"/>
    <mergeCell ref="AD6:AD7"/>
    <mergeCell ref="AE6:AE7"/>
    <mergeCell ref="AF6:AG6"/>
    <mergeCell ref="AH6:AH7"/>
    <mergeCell ref="X6:Y6"/>
    <mergeCell ref="V6:V7"/>
    <mergeCell ref="W6:W7"/>
    <mergeCell ref="S6:S7"/>
    <mergeCell ref="D6:E6"/>
    <mergeCell ref="F6:F7"/>
    <mergeCell ref="G6:G7"/>
    <mergeCell ref="H6:I6"/>
    <mergeCell ref="J6:J7"/>
    <mergeCell ref="K6:K7"/>
    <mergeCell ref="L6:M6"/>
    <mergeCell ref="N6:N7"/>
    <mergeCell ref="O6:O7"/>
    <mergeCell ref="P6:Q6"/>
    <mergeCell ref="R6:R7"/>
    <mergeCell ref="BR3:BT5"/>
    <mergeCell ref="N4:Q5"/>
    <mergeCell ref="R4:U5"/>
    <mergeCell ref="AR3:AS5"/>
    <mergeCell ref="AT3:AW5"/>
    <mergeCell ref="AX3:BA5"/>
    <mergeCell ref="BB3:BE5"/>
    <mergeCell ref="BF3:BI5"/>
    <mergeCell ref="Z3:AC5"/>
    <mergeCell ref="AD3:AG5"/>
    <mergeCell ref="AH3:AK5"/>
    <mergeCell ref="AL3:AO5"/>
    <mergeCell ref="AP3:AQ5"/>
    <mergeCell ref="V3:Y5"/>
    <mergeCell ref="BN1:BT1"/>
    <mergeCell ref="A3:A7"/>
    <mergeCell ref="B3:E5"/>
    <mergeCell ref="F3:I5"/>
    <mergeCell ref="J3:M5"/>
    <mergeCell ref="N3:U3"/>
    <mergeCell ref="B6:B7"/>
    <mergeCell ref="C6:C7"/>
    <mergeCell ref="BJ3:BM5"/>
    <mergeCell ref="BN3:BQ5"/>
  </mergeCells>
  <printOptions horizontalCentered="1" verticalCentered="1"/>
  <pageMargins left="0" right="0" top="0.15748031496062992" bottom="0" header="0.15748031496062992" footer="0"/>
  <pageSetup paperSize="9" scale="75" fitToHeight="2" orientation="landscape" r:id="rId1"/>
  <headerFooter alignWithMargins="0"/>
  <colBreaks count="2" manualBreakCount="2">
    <brk id="13" max="33" man="1"/>
    <brk id="33" max="3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B8" sqref="B8"/>
    </sheetView>
  </sheetViews>
  <sheetFormatPr defaultColWidth="9.140625" defaultRowHeight="15.75" x14ac:dyDescent="0.25"/>
  <cols>
    <col min="1" max="1" width="3.140625" style="154" customWidth="1"/>
    <col min="2" max="2" width="64" style="167" customWidth="1"/>
    <col min="3" max="3" width="24.5703125" style="167" customWidth="1"/>
    <col min="4" max="16384" width="9.140625" style="155"/>
  </cols>
  <sheetData>
    <row r="1" spans="1:5" ht="61.9" customHeight="1" x14ac:dyDescent="0.25">
      <c r="A1" s="397" t="s">
        <v>458</v>
      </c>
      <c r="B1" s="397"/>
      <c r="C1" s="397"/>
    </row>
    <row r="2" spans="1:5" ht="20.25" customHeight="1" x14ac:dyDescent="0.25">
      <c r="B2" s="397" t="s">
        <v>109</v>
      </c>
      <c r="C2" s="397"/>
    </row>
    <row r="3" spans="1:5" ht="18.75" x14ac:dyDescent="0.3">
      <c r="B3" s="279" t="s">
        <v>243</v>
      </c>
    </row>
    <row r="4" spans="1:5" s="156" customFormat="1" ht="81" customHeight="1" x14ac:dyDescent="0.25">
      <c r="A4" s="307"/>
      <c r="B4" s="308" t="s">
        <v>110</v>
      </c>
      <c r="C4" s="309" t="s">
        <v>542</v>
      </c>
    </row>
    <row r="5" spans="1:5" ht="33" customHeight="1" x14ac:dyDescent="0.25">
      <c r="A5" s="157">
        <v>1</v>
      </c>
      <c r="B5" s="158" t="s">
        <v>344</v>
      </c>
      <c r="C5" s="183">
        <v>2031</v>
      </c>
      <c r="E5" s="179"/>
    </row>
    <row r="6" spans="1:5" ht="31.5" x14ac:dyDescent="0.25">
      <c r="A6" s="157">
        <v>2</v>
      </c>
      <c r="B6" s="158" t="s">
        <v>346</v>
      </c>
      <c r="C6" s="183">
        <v>499</v>
      </c>
      <c r="E6" s="179"/>
    </row>
    <row r="7" spans="1:5" x14ac:dyDescent="0.25">
      <c r="A7" s="157">
        <v>3</v>
      </c>
      <c r="B7" s="158" t="s">
        <v>345</v>
      </c>
      <c r="C7" s="183">
        <v>487</v>
      </c>
      <c r="E7" s="179"/>
    </row>
    <row r="8" spans="1:5" s="161" customFormat="1" ht="22.5" customHeight="1" x14ac:dyDescent="0.25">
      <c r="A8" s="157">
        <v>4</v>
      </c>
      <c r="B8" s="158" t="s">
        <v>369</v>
      </c>
      <c r="C8" s="183">
        <v>212</v>
      </c>
      <c r="E8" s="179"/>
    </row>
    <row r="9" spans="1:5" s="161" customFormat="1" ht="25.15" customHeight="1" x14ac:dyDescent="0.25">
      <c r="A9" s="157">
        <v>5</v>
      </c>
      <c r="B9" s="158" t="s">
        <v>347</v>
      </c>
      <c r="C9" s="183">
        <v>189</v>
      </c>
      <c r="E9" s="179"/>
    </row>
    <row r="10" spans="1:5" s="161" customFormat="1" x14ac:dyDescent="0.25">
      <c r="A10" s="157">
        <v>6</v>
      </c>
      <c r="B10" s="158" t="s">
        <v>349</v>
      </c>
      <c r="C10" s="183">
        <v>161</v>
      </c>
      <c r="E10" s="179"/>
    </row>
    <row r="11" spans="1:5" s="161" customFormat="1" ht="20.25" customHeight="1" x14ac:dyDescent="0.25">
      <c r="A11" s="157">
        <v>7</v>
      </c>
      <c r="B11" s="158" t="s">
        <v>377</v>
      </c>
      <c r="C11" s="183">
        <v>148</v>
      </c>
      <c r="E11" s="179"/>
    </row>
    <row r="12" spans="1:5" s="161" customFormat="1" x14ac:dyDescent="0.25">
      <c r="A12" s="157">
        <v>8</v>
      </c>
      <c r="B12" s="158" t="s">
        <v>380</v>
      </c>
      <c r="C12" s="183">
        <v>146</v>
      </c>
      <c r="E12" s="179"/>
    </row>
    <row r="13" spans="1:5" s="161" customFormat="1" ht="21.75" customHeight="1" x14ac:dyDescent="0.25">
      <c r="A13" s="157">
        <v>9</v>
      </c>
      <c r="B13" s="158" t="s">
        <v>450</v>
      </c>
      <c r="C13" s="183">
        <v>126</v>
      </c>
      <c r="E13" s="179"/>
    </row>
    <row r="14" spans="1:5" s="161" customFormat="1" ht="23.25" customHeight="1" x14ac:dyDescent="0.25">
      <c r="A14" s="157">
        <v>10</v>
      </c>
      <c r="B14" s="158" t="s">
        <v>362</v>
      </c>
      <c r="C14" s="183">
        <v>114</v>
      </c>
      <c r="E14" s="179"/>
    </row>
    <row r="15" spans="1:5" s="161" customFormat="1" ht="20.25" customHeight="1" x14ac:dyDescent="0.25">
      <c r="A15" s="157">
        <v>11</v>
      </c>
      <c r="B15" s="158" t="s">
        <v>350</v>
      </c>
      <c r="C15" s="183">
        <v>113</v>
      </c>
      <c r="E15" s="179"/>
    </row>
    <row r="16" spans="1:5" s="161" customFormat="1" ht="30" customHeight="1" x14ac:dyDescent="0.25">
      <c r="A16" s="157">
        <v>12</v>
      </c>
      <c r="B16" s="158" t="s">
        <v>348</v>
      </c>
      <c r="C16" s="183">
        <v>105</v>
      </c>
      <c r="E16" s="179"/>
    </row>
    <row r="17" spans="1:5" s="161" customFormat="1" ht="21.75" customHeight="1" x14ac:dyDescent="0.25">
      <c r="A17" s="157">
        <v>13</v>
      </c>
      <c r="B17" s="158" t="s">
        <v>385</v>
      </c>
      <c r="C17" s="183">
        <v>104</v>
      </c>
      <c r="E17" s="179"/>
    </row>
    <row r="18" spans="1:5" s="161" customFormat="1" ht="27.75" customHeight="1" x14ac:dyDescent="0.25">
      <c r="A18" s="157">
        <v>14</v>
      </c>
      <c r="B18" s="158" t="s">
        <v>365</v>
      </c>
      <c r="C18" s="183">
        <v>95</v>
      </c>
      <c r="E18" s="179"/>
    </row>
    <row r="19" spans="1:5" s="161" customFormat="1" ht="16.5" customHeight="1" x14ac:dyDescent="0.25">
      <c r="A19" s="157">
        <v>15</v>
      </c>
      <c r="B19" s="158" t="s">
        <v>358</v>
      </c>
      <c r="C19" s="183">
        <v>93</v>
      </c>
      <c r="E19" s="179"/>
    </row>
    <row r="20" spans="1:5" s="161" customFormat="1" ht="21" customHeight="1" x14ac:dyDescent="0.25">
      <c r="A20" s="157">
        <v>16</v>
      </c>
      <c r="B20" s="158" t="s">
        <v>356</v>
      </c>
      <c r="C20" s="183">
        <v>92</v>
      </c>
      <c r="E20" s="179"/>
    </row>
    <row r="21" spans="1:5" s="161" customFormat="1" ht="25.15" customHeight="1" x14ac:dyDescent="0.25">
      <c r="A21" s="157">
        <v>17</v>
      </c>
      <c r="B21" s="158" t="s">
        <v>354</v>
      </c>
      <c r="C21" s="183">
        <v>91</v>
      </c>
      <c r="E21" s="179"/>
    </row>
    <row r="22" spans="1:5" s="161" customFormat="1" ht="16.5" customHeight="1" x14ac:dyDescent="0.25">
      <c r="A22" s="157">
        <v>18</v>
      </c>
      <c r="B22" s="158" t="s">
        <v>371</v>
      </c>
      <c r="C22" s="183">
        <v>86</v>
      </c>
      <c r="E22" s="179"/>
    </row>
    <row r="23" spans="1:5" s="161" customFormat="1" ht="23.25" customHeight="1" x14ac:dyDescent="0.25">
      <c r="A23" s="157">
        <v>19</v>
      </c>
      <c r="B23" s="158" t="s">
        <v>386</v>
      </c>
      <c r="C23" s="183">
        <v>79</v>
      </c>
      <c r="E23" s="179"/>
    </row>
    <row r="24" spans="1:5" s="161" customFormat="1" ht="31.5" customHeight="1" x14ac:dyDescent="0.25">
      <c r="A24" s="157">
        <v>20</v>
      </c>
      <c r="B24" s="158" t="s">
        <v>374</v>
      </c>
      <c r="C24" s="183">
        <v>77</v>
      </c>
      <c r="E24" s="179"/>
    </row>
    <row r="25" spans="1:5" s="161" customFormat="1" x14ac:dyDescent="0.25">
      <c r="A25" s="157">
        <v>21</v>
      </c>
      <c r="B25" s="158" t="s">
        <v>363</v>
      </c>
      <c r="C25" s="183">
        <v>77</v>
      </c>
      <c r="E25" s="179"/>
    </row>
    <row r="26" spans="1:5" s="161" customFormat="1" ht="21.75" customHeight="1" x14ac:dyDescent="0.25">
      <c r="A26" s="157">
        <v>22</v>
      </c>
      <c r="B26" s="158" t="s">
        <v>360</v>
      </c>
      <c r="C26" s="183">
        <v>71</v>
      </c>
      <c r="E26" s="179"/>
    </row>
    <row r="27" spans="1:5" s="161" customFormat="1" ht="23.25" customHeight="1" x14ac:dyDescent="0.25">
      <c r="A27" s="157">
        <v>23</v>
      </c>
      <c r="B27" s="158" t="s">
        <v>364</v>
      </c>
      <c r="C27" s="183">
        <v>71</v>
      </c>
      <c r="E27" s="179"/>
    </row>
    <row r="28" spans="1:5" s="161" customFormat="1" ht="31.5" customHeight="1" x14ac:dyDescent="0.25">
      <c r="A28" s="157">
        <v>24</v>
      </c>
      <c r="B28" s="158" t="s">
        <v>373</v>
      </c>
      <c r="C28" s="183">
        <v>68</v>
      </c>
      <c r="E28" s="179"/>
    </row>
    <row r="29" spans="1:5" s="161" customFormat="1" ht="20.25" customHeight="1" x14ac:dyDescent="0.25">
      <c r="A29" s="157">
        <v>25</v>
      </c>
      <c r="B29" s="158" t="s">
        <v>353</v>
      </c>
      <c r="C29" s="183">
        <v>66</v>
      </c>
      <c r="E29" s="179"/>
    </row>
    <row r="30" spans="1:5" s="161" customFormat="1" ht="32.25" customHeight="1" x14ac:dyDescent="0.25">
      <c r="A30" s="157">
        <v>26</v>
      </c>
      <c r="B30" s="158" t="s">
        <v>402</v>
      </c>
      <c r="C30" s="183">
        <v>62</v>
      </c>
      <c r="E30" s="179"/>
    </row>
    <row r="31" spans="1:5" s="161" customFormat="1" x14ac:dyDescent="0.25">
      <c r="A31" s="157">
        <v>27</v>
      </c>
      <c r="B31" s="158" t="s">
        <v>382</v>
      </c>
      <c r="C31" s="183">
        <v>58</v>
      </c>
      <c r="E31" s="179"/>
    </row>
    <row r="32" spans="1:5" s="161" customFormat="1" ht="18.75" customHeight="1" x14ac:dyDescent="0.25">
      <c r="A32" s="157">
        <v>28</v>
      </c>
      <c r="B32" s="158" t="s">
        <v>403</v>
      </c>
      <c r="C32" s="183">
        <v>57</v>
      </c>
      <c r="E32" s="179"/>
    </row>
    <row r="33" spans="1:5" s="161" customFormat="1" ht="32.25" customHeight="1" x14ac:dyDescent="0.25">
      <c r="A33" s="157">
        <v>29</v>
      </c>
      <c r="B33" s="158" t="s">
        <v>406</v>
      </c>
      <c r="C33" s="183">
        <v>56</v>
      </c>
      <c r="E33" s="179"/>
    </row>
    <row r="34" spans="1:5" s="161" customFormat="1" ht="21" customHeight="1" x14ac:dyDescent="0.25">
      <c r="A34" s="157">
        <v>30</v>
      </c>
      <c r="B34" s="158" t="s">
        <v>367</v>
      </c>
      <c r="C34" s="183">
        <v>54</v>
      </c>
      <c r="E34" s="179"/>
    </row>
    <row r="35" spans="1:5" s="161" customFormat="1" x14ac:dyDescent="0.25">
      <c r="A35" s="157">
        <v>31</v>
      </c>
      <c r="B35" s="162" t="s">
        <v>398</v>
      </c>
      <c r="C35" s="178">
        <v>53</v>
      </c>
      <c r="E35" s="179"/>
    </row>
    <row r="36" spans="1:5" s="161" customFormat="1" x14ac:dyDescent="0.25">
      <c r="A36" s="157">
        <v>32</v>
      </c>
      <c r="B36" s="158" t="s">
        <v>395</v>
      </c>
      <c r="C36" s="183">
        <v>52</v>
      </c>
      <c r="E36" s="179"/>
    </row>
    <row r="37" spans="1:5" s="161" customFormat="1" ht="35.25" customHeight="1" x14ac:dyDescent="0.25">
      <c r="A37" s="157">
        <v>33</v>
      </c>
      <c r="B37" s="158" t="s">
        <v>352</v>
      </c>
      <c r="C37" s="183">
        <v>51</v>
      </c>
      <c r="E37" s="179"/>
    </row>
    <row r="38" spans="1:5" s="161" customFormat="1" ht="30" customHeight="1" x14ac:dyDescent="0.25">
      <c r="A38" s="157">
        <v>34</v>
      </c>
      <c r="B38" s="158" t="s">
        <v>378</v>
      </c>
      <c r="C38" s="183">
        <v>48</v>
      </c>
      <c r="E38" s="179"/>
    </row>
    <row r="39" spans="1:5" s="161" customFormat="1" ht="21" customHeight="1" x14ac:dyDescent="0.25">
      <c r="A39" s="157">
        <v>35</v>
      </c>
      <c r="B39" s="158" t="s">
        <v>372</v>
      </c>
      <c r="C39" s="183">
        <v>43</v>
      </c>
      <c r="E39" s="179"/>
    </row>
    <row r="40" spans="1:5" s="161" customFormat="1" ht="26.25" customHeight="1" x14ac:dyDescent="0.25">
      <c r="A40" s="157">
        <v>36</v>
      </c>
      <c r="B40" s="158" t="s">
        <v>390</v>
      </c>
      <c r="C40" s="183">
        <v>41</v>
      </c>
      <c r="E40" s="179"/>
    </row>
    <row r="41" spans="1:5" ht="32.25" customHeight="1" x14ac:dyDescent="0.25">
      <c r="A41" s="157">
        <v>37</v>
      </c>
      <c r="B41" s="163" t="s">
        <v>379</v>
      </c>
      <c r="C41" s="183">
        <v>41</v>
      </c>
      <c r="E41" s="179"/>
    </row>
    <row r="42" spans="1:5" x14ac:dyDescent="0.25">
      <c r="A42" s="157">
        <v>38</v>
      </c>
      <c r="B42" s="165" t="s">
        <v>409</v>
      </c>
      <c r="C42" s="183">
        <v>39</v>
      </c>
      <c r="E42" s="179"/>
    </row>
    <row r="43" spans="1:5" ht="27" customHeight="1" x14ac:dyDescent="0.25">
      <c r="A43" s="157">
        <v>39</v>
      </c>
      <c r="B43" s="158" t="s">
        <v>528</v>
      </c>
      <c r="C43" s="183">
        <v>39</v>
      </c>
      <c r="E43" s="179"/>
    </row>
    <row r="44" spans="1:5" ht="18.75" customHeight="1" x14ac:dyDescent="0.25">
      <c r="A44" s="157">
        <v>40</v>
      </c>
      <c r="B44" s="158" t="s">
        <v>501</v>
      </c>
      <c r="C44" s="183">
        <v>36</v>
      </c>
      <c r="E44" s="179"/>
    </row>
    <row r="45" spans="1:5" ht="21" customHeight="1" x14ac:dyDescent="0.25">
      <c r="A45" s="157">
        <v>41</v>
      </c>
      <c r="B45" s="158" t="s">
        <v>351</v>
      </c>
      <c r="C45" s="183">
        <v>35</v>
      </c>
      <c r="E45" s="179"/>
    </row>
    <row r="46" spans="1:5" ht="28.5" customHeight="1" x14ac:dyDescent="0.25">
      <c r="A46" s="157">
        <v>42</v>
      </c>
      <c r="B46" s="158" t="s">
        <v>391</v>
      </c>
      <c r="C46" s="183">
        <v>35</v>
      </c>
      <c r="E46" s="179"/>
    </row>
    <row r="47" spans="1:5" x14ac:dyDescent="0.25">
      <c r="A47" s="157">
        <v>43</v>
      </c>
      <c r="B47" s="166" t="s">
        <v>476</v>
      </c>
      <c r="C47" s="183">
        <v>35</v>
      </c>
      <c r="E47" s="179"/>
    </row>
    <row r="48" spans="1:5" x14ac:dyDescent="0.25">
      <c r="A48" s="157">
        <v>44</v>
      </c>
      <c r="B48" s="166" t="s">
        <v>355</v>
      </c>
      <c r="C48" s="183">
        <v>34</v>
      </c>
      <c r="E48" s="179"/>
    </row>
    <row r="49" spans="1:5" ht="15" customHeight="1" x14ac:dyDescent="0.25">
      <c r="A49" s="157">
        <v>45</v>
      </c>
      <c r="B49" s="166" t="s">
        <v>463</v>
      </c>
      <c r="C49" s="183">
        <v>34</v>
      </c>
      <c r="E49" s="179"/>
    </row>
    <row r="50" spans="1:5" ht="18" customHeight="1" x14ac:dyDescent="0.25">
      <c r="A50" s="157">
        <v>46</v>
      </c>
      <c r="B50" s="166" t="s">
        <v>482</v>
      </c>
      <c r="C50" s="183">
        <v>34</v>
      </c>
      <c r="E50" s="179"/>
    </row>
    <row r="51" spans="1:5" ht="19.5" customHeight="1" x14ac:dyDescent="0.25">
      <c r="A51" s="157">
        <v>47</v>
      </c>
      <c r="B51" s="166" t="s">
        <v>384</v>
      </c>
      <c r="C51" s="183">
        <v>33</v>
      </c>
      <c r="E51" s="179"/>
    </row>
    <row r="52" spans="1:5" ht="19.5" customHeight="1" x14ac:dyDescent="0.25">
      <c r="A52" s="157">
        <v>48</v>
      </c>
      <c r="B52" s="166" t="s">
        <v>383</v>
      </c>
      <c r="C52" s="183">
        <v>32</v>
      </c>
      <c r="E52" s="179"/>
    </row>
    <row r="53" spans="1:5" ht="31.5" x14ac:dyDescent="0.25">
      <c r="A53" s="157">
        <v>49</v>
      </c>
      <c r="B53" s="166" t="s">
        <v>381</v>
      </c>
      <c r="C53" s="183">
        <v>31</v>
      </c>
      <c r="E53" s="179"/>
    </row>
    <row r="54" spans="1:5" ht="30" customHeight="1" x14ac:dyDescent="0.25">
      <c r="A54" s="157">
        <v>50</v>
      </c>
      <c r="B54" s="165" t="s">
        <v>477</v>
      </c>
      <c r="C54" s="183">
        <v>31</v>
      </c>
      <c r="E54" s="179"/>
    </row>
    <row r="55" spans="1:5" x14ac:dyDescent="0.25">
      <c r="C55" s="345"/>
      <c r="E55" s="179"/>
    </row>
    <row r="56" spans="1:5" x14ac:dyDescent="0.25">
      <c r="C56" s="345"/>
      <c r="E56" s="179"/>
    </row>
    <row r="57" spans="1:5" x14ac:dyDescent="0.25">
      <c r="C57" s="345"/>
      <c r="E57" s="179"/>
    </row>
    <row r="58" spans="1:5" x14ac:dyDescent="0.25">
      <c r="C58" s="345"/>
      <c r="E58" s="179"/>
    </row>
    <row r="59" spans="1:5" x14ac:dyDescent="0.25">
      <c r="C59" s="345"/>
      <c r="E59" s="179"/>
    </row>
    <row r="60" spans="1:5" x14ac:dyDescent="0.25">
      <c r="C60" s="345"/>
    </row>
    <row r="61" spans="1:5" x14ac:dyDescent="0.25">
      <c r="C61" s="345"/>
    </row>
    <row r="62" spans="1:5" x14ac:dyDescent="0.25">
      <c r="C62" s="345"/>
    </row>
    <row r="63" spans="1:5" x14ac:dyDescent="0.25">
      <c r="C63" s="345"/>
    </row>
    <row r="64" spans="1:5" x14ac:dyDescent="0.25">
      <c r="C64" s="345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J11" sqref="J11"/>
    </sheetView>
  </sheetViews>
  <sheetFormatPr defaultRowHeight="18.75" x14ac:dyDescent="0.3"/>
  <cols>
    <col min="1" max="1" width="1.28515625" style="80" hidden="1" customWidth="1"/>
    <col min="2" max="2" width="83.7109375" style="80" customWidth="1"/>
    <col min="3" max="3" width="13.5703125" style="80" customWidth="1"/>
    <col min="4" max="4" width="14.5703125" style="80" customWidth="1"/>
    <col min="5" max="5" width="10.42578125" style="80" customWidth="1"/>
    <col min="6" max="6" width="11" style="80" customWidth="1"/>
    <col min="7" max="7" width="9.140625" style="80"/>
    <col min="8" max="10" width="9.140625" style="80" customWidth="1"/>
    <col min="11" max="256" width="9.140625" style="80"/>
    <col min="257" max="257" width="0" style="80" hidden="1" customWidth="1"/>
    <col min="258" max="258" width="83.7109375" style="80" customWidth="1"/>
    <col min="259" max="259" width="11.28515625" style="80" customWidth="1"/>
    <col min="260" max="260" width="11" style="80" customWidth="1"/>
    <col min="261" max="261" width="10.42578125" style="80" customWidth="1"/>
    <col min="262" max="262" width="11" style="80" customWidth="1"/>
    <col min="263" max="263" width="9.140625" style="80"/>
    <col min="264" max="266" width="9.140625" style="80" customWidth="1"/>
    <col min="267" max="512" width="9.140625" style="80"/>
    <col min="513" max="513" width="0" style="80" hidden="1" customWidth="1"/>
    <col min="514" max="514" width="83.7109375" style="80" customWidth="1"/>
    <col min="515" max="515" width="11.28515625" style="80" customWidth="1"/>
    <col min="516" max="516" width="11" style="80" customWidth="1"/>
    <col min="517" max="517" width="10.42578125" style="80" customWidth="1"/>
    <col min="518" max="518" width="11" style="80" customWidth="1"/>
    <col min="519" max="519" width="9.140625" style="80"/>
    <col min="520" max="522" width="9.140625" style="80" customWidth="1"/>
    <col min="523" max="768" width="9.140625" style="80"/>
    <col min="769" max="769" width="0" style="80" hidden="1" customWidth="1"/>
    <col min="770" max="770" width="83.7109375" style="80" customWidth="1"/>
    <col min="771" max="771" width="11.28515625" style="80" customWidth="1"/>
    <col min="772" max="772" width="11" style="80" customWidth="1"/>
    <col min="773" max="773" width="10.42578125" style="80" customWidth="1"/>
    <col min="774" max="774" width="11" style="80" customWidth="1"/>
    <col min="775" max="775" width="9.140625" style="80"/>
    <col min="776" max="778" width="9.140625" style="80" customWidth="1"/>
    <col min="779" max="1024" width="9.140625" style="80"/>
    <col min="1025" max="1025" width="0" style="80" hidden="1" customWidth="1"/>
    <col min="1026" max="1026" width="83.7109375" style="80" customWidth="1"/>
    <col min="1027" max="1027" width="11.28515625" style="80" customWidth="1"/>
    <col min="1028" max="1028" width="11" style="80" customWidth="1"/>
    <col min="1029" max="1029" width="10.42578125" style="80" customWidth="1"/>
    <col min="1030" max="1030" width="11" style="80" customWidth="1"/>
    <col min="1031" max="1031" width="9.140625" style="80"/>
    <col min="1032" max="1034" width="9.140625" style="80" customWidth="1"/>
    <col min="1035" max="1280" width="9.140625" style="80"/>
    <col min="1281" max="1281" width="0" style="80" hidden="1" customWidth="1"/>
    <col min="1282" max="1282" width="83.7109375" style="80" customWidth="1"/>
    <col min="1283" max="1283" width="11.28515625" style="80" customWidth="1"/>
    <col min="1284" max="1284" width="11" style="80" customWidth="1"/>
    <col min="1285" max="1285" width="10.42578125" style="80" customWidth="1"/>
    <col min="1286" max="1286" width="11" style="80" customWidth="1"/>
    <col min="1287" max="1287" width="9.140625" style="80"/>
    <col min="1288" max="1290" width="9.140625" style="80" customWidth="1"/>
    <col min="1291" max="1536" width="9.140625" style="80"/>
    <col min="1537" max="1537" width="0" style="80" hidden="1" customWidth="1"/>
    <col min="1538" max="1538" width="83.7109375" style="80" customWidth="1"/>
    <col min="1539" max="1539" width="11.28515625" style="80" customWidth="1"/>
    <col min="1540" max="1540" width="11" style="80" customWidth="1"/>
    <col min="1541" max="1541" width="10.42578125" style="80" customWidth="1"/>
    <col min="1542" max="1542" width="11" style="80" customWidth="1"/>
    <col min="1543" max="1543" width="9.140625" style="80"/>
    <col min="1544" max="1546" width="9.140625" style="80" customWidth="1"/>
    <col min="1547" max="1792" width="9.140625" style="80"/>
    <col min="1793" max="1793" width="0" style="80" hidden="1" customWidth="1"/>
    <col min="1794" max="1794" width="83.7109375" style="80" customWidth="1"/>
    <col min="1795" max="1795" width="11.28515625" style="80" customWidth="1"/>
    <col min="1796" max="1796" width="11" style="80" customWidth="1"/>
    <col min="1797" max="1797" width="10.42578125" style="80" customWidth="1"/>
    <col min="1798" max="1798" width="11" style="80" customWidth="1"/>
    <col min="1799" max="1799" width="9.140625" style="80"/>
    <col min="1800" max="1802" width="9.140625" style="80" customWidth="1"/>
    <col min="1803" max="2048" width="9.140625" style="80"/>
    <col min="2049" max="2049" width="0" style="80" hidden="1" customWidth="1"/>
    <col min="2050" max="2050" width="83.7109375" style="80" customWidth="1"/>
    <col min="2051" max="2051" width="11.28515625" style="80" customWidth="1"/>
    <col min="2052" max="2052" width="11" style="80" customWidth="1"/>
    <col min="2053" max="2053" width="10.42578125" style="80" customWidth="1"/>
    <col min="2054" max="2054" width="11" style="80" customWidth="1"/>
    <col min="2055" max="2055" width="9.140625" style="80"/>
    <col min="2056" max="2058" width="9.140625" style="80" customWidth="1"/>
    <col min="2059" max="2304" width="9.140625" style="80"/>
    <col min="2305" max="2305" width="0" style="80" hidden="1" customWidth="1"/>
    <col min="2306" max="2306" width="83.7109375" style="80" customWidth="1"/>
    <col min="2307" max="2307" width="11.28515625" style="80" customWidth="1"/>
    <col min="2308" max="2308" width="11" style="80" customWidth="1"/>
    <col min="2309" max="2309" width="10.42578125" style="80" customWidth="1"/>
    <col min="2310" max="2310" width="11" style="80" customWidth="1"/>
    <col min="2311" max="2311" width="9.140625" style="80"/>
    <col min="2312" max="2314" width="9.140625" style="80" customWidth="1"/>
    <col min="2315" max="2560" width="9.140625" style="80"/>
    <col min="2561" max="2561" width="0" style="80" hidden="1" customWidth="1"/>
    <col min="2562" max="2562" width="83.7109375" style="80" customWidth="1"/>
    <col min="2563" max="2563" width="11.28515625" style="80" customWidth="1"/>
    <col min="2564" max="2564" width="11" style="80" customWidth="1"/>
    <col min="2565" max="2565" width="10.42578125" style="80" customWidth="1"/>
    <col min="2566" max="2566" width="11" style="80" customWidth="1"/>
    <col min="2567" max="2567" width="9.140625" style="80"/>
    <col min="2568" max="2570" width="9.140625" style="80" customWidth="1"/>
    <col min="2571" max="2816" width="9.140625" style="80"/>
    <col min="2817" max="2817" width="0" style="80" hidden="1" customWidth="1"/>
    <col min="2818" max="2818" width="83.7109375" style="80" customWidth="1"/>
    <col min="2819" max="2819" width="11.28515625" style="80" customWidth="1"/>
    <col min="2820" max="2820" width="11" style="80" customWidth="1"/>
    <col min="2821" max="2821" width="10.42578125" style="80" customWidth="1"/>
    <col min="2822" max="2822" width="11" style="80" customWidth="1"/>
    <col min="2823" max="2823" width="9.140625" style="80"/>
    <col min="2824" max="2826" width="9.140625" style="80" customWidth="1"/>
    <col min="2827" max="3072" width="9.140625" style="80"/>
    <col min="3073" max="3073" width="0" style="80" hidden="1" customWidth="1"/>
    <col min="3074" max="3074" width="83.7109375" style="80" customWidth="1"/>
    <col min="3075" max="3075" width="11.28515625" style="80" customWidth="1"/>
    <col min="3076" max="3076" width="11" style="80" customWidth="1"/>
    <col min="3077" max="3077" width="10.42578125" style="80" customWidth="1"/>
    <col min="3078" max="3078" width="11" style="80" customWidth="1"/>
    <col min="3079" max="3079" width="9.140625" style="80"/>
    <col min="3080" max="3082" width="9.140625" style="80" customWidth="1"/>
    <col min="3083" max="3328" width="9.140625" style="80"/>
    <col min="3329" max="3329" width="0" style="80" hidden="1" customWidth="1"/>
    <col min="3330" max="3330" width="83.7109375" style="80" customWidth="1"/>
    <col min="3331" max="3331" width="11.28515625" style="80" customWidth="1"/>
    <col min="3332" max="3332" width="11" style="80" customWidth="1"/>
    <col min="3333" max="3333" width="10.42578125" style="80" customWidth="1"/>
    <col min="3334" max="3334" width="11" style="80" customWidth="1"/>
    <col min="3335" max="3335" width="9.140625" style="80"/>
    <col min="3336" max="3338" width="9.140625" style="80" customWidth="1"/>
    <col min="3339" max="3584" width="9.140625" style="80"/>
    <col min="3585" max="3585" width="0" style="80" hidden="1" customWidth="1"/>
    <col min="3586" max="3586" width="83.7109375" style="80" customWidth="1"/>
    <col min="3587" max="3587" width="11.28515625" style="80" customWidth="1"/>
    <col min="3588" max="3588" width="11" style="80" customWidth="1"/>
    <col min="3589" max="3589" width="10.42578125" style="80" customWidth="1"/>
    <col min="3590" max="3590" width="11" style="80" customWidth="1"/>
    <col min="3591" max="3591" width="9.140625" style="80"/>
    <col min="3592" max="3594" width="9.140625" style="80" customWidth="1"/>
    <col min="3595" max="3840" width="9.140625" style="80"/>
    <col min="3841" max="3841" width="0" style="80" hidden="1" customWidth="1"/>
    <col min="3842" max="3842" width="83.7109375" style="80" customWidth="1"/>
    <col min="3843" max="3843" width="11.28515625" style="80" customWidth="1"/>
    <col min="3844" max="3844" width="11" style="80" customWidth="1"/>
    <col min="3845" max="3845" width="10.42578125" style="80" customWidth="1"/>
    <col min="3846" max="3846" width="11" style="80" customWidth="1"/>
    <col min="3847" max="3847" width="9.140625" style="80"/>
    <col min="3848" max="3850" width="9.140625" style="80" customWidth="1"/>
    <col min="3851" max="4096" width="9.140625" style="80"/>
    <col min="4097" max="4097" width="0" style="80" hidden="1" customWidth="1"/>
    <col min="4098" max="4098" width="83.7109375" style="80" customWidth="1"/>
    <col min="4099" max="4099" width="11.28515625" style="80" customWidth="1"/>
    <col min="4100" max="4100" width="11" style="80" customWidth="1"/>
    <col min="4101" max="4101" width="10.42578125" style="80" customWidth="1"/>
    <col min="4102" max="4102" width="11" style="80" customWidth="1"/>
    <col min="4103" max="4103" width="9.140625" style="80"/>
    <col min="4104" max="4106" width="9.140625" style="80" customWidth="1"/>
    <col min="4107" max="4352" width="9.140625" style="80"/>
    <col min="4353" max="4353" width="0" style="80" hidden="1" customWidth="1"/>
    <col min="4354" max="4354" width="83.7109375" style="80" customWidth="1"/>
    <col min="4355" max="4355" width="11.28515625" style="80" customWidth="1"/>
    <col min="4356" max="4356" width="11" style="80" customWidth="1"/>
    <col min="4357" max="4357" width="10.42578125" style="80" customWidth="1"/>
    <col min="4358" max="4358" width="11" style="80" customWidth="1"/>
    <col min="4359" max="4359" width="9.140625" style="80"/>
    <col min="4360" max="4362" width="9.140625" style="80" customWidth="1"/>
    <col min="4363" max="4608" width="9.140625" style="80"/>
    <col min="4609" max="4609" width="0" style="80" hidden="1" customWidth="1"/>
    <col min="4610" max="4610" width="83.7109375" style="80" customWidth="1"/>
    <col min="4611" max="4611" width="11.28515625" style="80" customWidth="1"/>
    <col min="4612" max="4612" width="11" style="80" customWidth="1"/>
    <col min="4613" max="4613" width="10.42578125" style="80" customWidth="1"/>
    <col min="4614" max="4614" width="11" style="80" customWidth="1"/>
    <col min="4615" max="4615" width="9.140625" style="80"/>
    <col min="4616" max="4618" width="9.140625" style="80" customWidth="1"/>
    <col min="4619" max="4864" width="9.140625" style="80"/>
    <col min="4865" max="4865" width="0" style="80" hidden="1" customWidth="1"/>
    <col min="4866" max="4866" width="83.7109375" style="80" customWidth="1"/>
    <col min="4867" max="4867" width="11.28515625" style="80" customWidth="1"/>
    <col min="4868" max="4868" width="11" style="80" customWidth="1"/>
    <col min="4869" max="4869" width="10.42578125" style="80" customWidth="1"/>
    <col min="4870" max="4870" width="11" style="80" customWidth="1"/>
    <col min="4871" max="4871" width="9.140625" style="80"/>
    <col min="4872" max="4874" width="9.140625" style="80" customWidth="1"/>
    <col min="4875" max="5120" width="9.140625" style="80"/>
    <col min="5121" max="5121" width="0" style="80" hidden="1" customWidth="1"/>
    <col min="5122" max="5122" width="83.7109375" style="80" customWidth="1"/>
    <col min="5123" max="5123" width="11.28515625" style="80" customWidth="1"/>
    <col min="5124" max="5124" width="11" style="80" customWidth="1"/>
    <col min="5125" max="5125" width="10.42578125" style="80" customWidth="1"/>
    <col min="5126" max="5126" width="11" style="80" customWidth="1"/>
    <col min="5127" max="5127" width="9.140625" style="80"/>
    <col min="5128" max="5130" width="9.140625" style="80" customWidth="1"/>
    <col min="5131" max="5376" width="9.140625" style="80"/>
    <col min="5377" max="5377" width="0" style="80" hidden="1" customWidth="1"/>
    <col min="5378" max="5378" width="83.7109375" style="80" customWidth="1"/>
    <col min="5379" max="5379" width="11.28515625" style="80" customWidth="1"/>
    <col min="5380" max="5380" width="11" style="80" customWidth="1"/>
    <col min="5381" max="5381" width="10.42578125" style="80" customWidth="1"/>
    <col min="5382" max="5382" width="11" style="80" customWidth="1"/>
    <col min="5383" max="5383" width="9.140625" style="80"/>
    <col min="5384" max="5386" width="9.140625" style="80" customWidth="1"/>
    <col min="5387" max="5632" width="9.140625" style="80"/>
    <col min="5633" max="5633" width="0" style="80" hidden="1" customWidth="1"/>
    <col min="5634" max="5634" width="83.7109375" style="80" customWidth="1"/>
    <col min="5635" max="5635" width="11.28515625" style="80" customWidth="1"/>
    <col min="5636" max="5636" width="11" style="80" customWidth="1"/>
    <col min="5637" max="5637" width="10.42578125" style="80" customWidth="1"/>
    <col min="5638" max="5638" width="11" style="80" customWidth="1"/>
    <col min="5639" max="5639" width="9.140625" style="80"/>
    <col min="5640" max="5642" width="9.140625" style="80" customWidth="1"/>
    <col min="5643" max="5888" width="9.140625" style="80"/>
    <col min="5889" max="5889" width="0" style="80" hidden="1" customWidth="1"/>
    <col min="5890" max="5890" width="83.7109375" style="80" customWidth="1"/>
    <col min="5891" max="5891" width="11.28515625" style="80" customWidth="1"/>
    <col min="5892" max="5892" width="11" style="80" customWidth="1"/>
    <col min="5893" max="5893" width="10.42578125" style="80" customWidth="1"/>
    <col min="5894" max="5894" width="11" style="80" customWidth="1"/>
    <col min="5895" max="5895" width="9.140625" style="80"/>
    <col min="5896" max="5898" width="9.140625" style="80" customWidth="1"/>
    <col min="5899" max="6144" width="9.140625" style="80"/>
    <col min="6145" max="6145" width="0" style="80" hidden="1" customWidth="1"/>
    <col min="6146" max="6146" width="83.7109375" style="80" customWidth="1"/>
    <col min="6147" max="6147" width="11.28515625" style="80" customWidth="1"/>
    <col min="6148" max="6148" width="11" style="80" customWidth="1"/>
    <col min="6149" max="6149" width="10.42578125" style="80" customWidth="1"/>
    <col min="6150" max="6150" width="11" style="80" customWidth="1"/>
    <col min="6151" max="6151" width="9.140625" style="80"/>
    <col min="6152" max="6154" width="9.140625" style="80" customWidth="1"/>
    <col min="6155" max="6400" width="9.140625" style="80"/>
    <col min="6401" max="6401" width="0" style="80" hidden="1" customWidth="1"/>
    <col min="6402" max="6402" width="83.7109375" style="80" customWidth="1"/>
    <col min="6403" max="6403" width="11.28515625" style="80" customWidth="1"/>
    <col min="6404" max="6404" width="11" style="80" customWidth="1"/>
    <col min="6405" max="6405" width="10.42578125" style="80" customWidth="1"/>
    <col min="6406" max="6406" width="11" style="80" customWidth="1"/>
    <col min="6407" max="6407" width="9.140625" style="80"/>
    <col min="6408" max="6410" width="9.140625" style="80" customWidth="1"/>
    <col min="6411" max="6656" width="9.140625" style="80"/>
    <col min="6657" max="6657" width="0" style="80" hidden="1" customWidth="1"/>
    <col min="6658" max="6658" width="83.7109375" style="80" customWidth="1"/>
    <col min="6659" max="6659" width="11.28515625" style="80" customWidth="1"/>
    <col min="6660" max="6660" width="11" style="80" customWidth="1"/>
    <col min="6661" max="6661" width="10.42578125" style="80" customWidth="1"/>
    <col min="6662" max="6662" width="11" style="80" customWidth="1"/>
    <col min="6663" max="6663" width="9.140625" style="80"/>
    <col min="6664" max="6666" width="9.140625" style="80" customWidth="1"/>
    <col min="6667" max="6912" width="9.140625" style="80"/>
    <col min="6913" max="6913" width="0" style="80" hidden="1" customWidth="1"/>
    <col min="6914" max="6914" width="83.7109375" style="80" customWidth="1"/>
    <col min="6915" max="6915" width="11.28515625" style="80" customWidth="1"/>
    <col min="6916" max="6916" width="11" style="80" customWidth="1"/>
    <col min="6917" max="6917" width="10.42578125" style="80" customWidth="1"/>
    <col min="6918" max="6918" width="11" style="80" customWidth="1"/>
    <col min="6919" max="6919" width="9.140625" style="80"/>
    <col min="6920" max="6922" width="9.140625" style="80" customWidth="1"/>
    <col min="6923" max="7168" width="9.140625" style="80"/>
    <col min="7169" max="7169" width="0" style="80" hidden="1" customWidth="1"/>
    <col min="7170" max="7170" width="83.7109375" style="80" customWidth="1"/>
    <col min="7171" max="7171" width="11.28515625" style="80" customWidth="1"/>
    <col min="7172" max="7172" width="11" style="80" customWidth="1"/>
    <col min="7173" max="7173" width="10.42578125" style="80" customWidth="1"/>
    <col min="7174" max="7174" width="11" style="80" customWidth="1"/>
    <col min="7175" max="7175" width="9.140625" style="80"/>
    <col min="7176" max="7178" width="9.140625" style="80" customWidth="1"/>
    <col min="7179" max="7424" width="9.140625" style="80"/>
    <col min="7425" max="7425" width="0" style="80" hidden="1" customWidth="1"/>
    <col min="7426" max="7426" width="83.7109375" style="80" customWidth="1"/>
    <col min="7427" max="7427" width="11.28515625" style="80" customWidth="1"/>
    <col min="7428" max="7428" width="11" style="80" customWidth="1"/>
    <col min="7429" max="7429" width="10.42578125" style="80" customWidth="1"/>
    <col min="7430" max="7430" width="11" style="80" customWidth="1"/>
    <col min="7431" max="7431" width="9.140625" style="80"/>
    <col min="7432" max="7434" width="9.140625" style="80" customWidth="1"/>
    <col min="7435" max="7680" width="9.140625" style="80"/>
    <col min="7681" max="7681" width="0" style="80" hidden="1" customWidth="1"/>
    <col min="7682" max="7682" width="83.7109375" style="80" customWidth="1"/>
    <col min="7683" max="7683" width="11.28515625" style="80" customWidth="1"/>
    <col min="7684" max="7684" width="11" style="80" customWidth="1"/>
    <col min="7685" max="7685" width="10.42578125" style="80" customWidth="1"/>
    <col min="7686" max="7686" width="11" style="80" customWidth="1"/>
    <col min="7687" max="7687" width="9.140625" style="80"/>
    <col min="7688" max="7690" width="9.140625" style="80" customWidth="1"/>
    <col min="7691" max="7936" width="9.140625" style="80"/>
    <col min="7937" max="7937" width="0" style="80" hidden="1" customWidth="1"/>
    <col min="7938" max="7938" width="83.7109375" style="80" customWidth="1"/>
    <col min="7939" max="7939" width="11.28515625" style="80" customWidth="1"/>
    <col min="7940" max="7940" width="11" style="80" customWidth="1"/>
    <col min="7941" max="7941" width="10.42578125" style="80" customWidth="1"/>
    <col min="7942" max="7942" width="11" style="80" customWidth="1"/>
    <col min="7943" max="7943" width="9.140625" style="80"/>
    <col min="7944" max="7946" width="9.140625" style="80" customWidth="1"/>
    <col min="7947" max="8192" width="9.140625" style="80"/>
    <col min="8193" max="8193" width="0" style="80" hidden="1" customWidth="1"/>
    <col min="8194" max="8194" width="83.7109375" style="80" customWidth="1"/>
    <col min="8195" max="8195" width="11.28515625" style="80" customWidth="1"/>
    <col min="8196" max="8196" width="11" style="80" customWidth="1"/>
    <col min="8197" max="8197" width="10.42578125" style="80" customWidth="1"/>
    <col min="8198" max="8198" width="11" style="80" customWidth="1"/>
    <col min="8199" max="8199" width="9.140625" style="80"/>
    <col min="8200" max="8202" width="9.140625" style="80" customWidth="1"/>
    <col min="8203" max="8448" width="9.140625" style="80"/>
    <col min="8449" max="8449" width="0" style="80" hidden="1" customWidth="1"/>
    <col min="8450" max="8450" width="83.7109375" style="80" customWidth="1"/>
    <col min="8451" max="8451" width="11.28515625" style="80" customWidth="1"/>
    <col min="8452" max="8452" width="11" style="80" customWidth="1"/>
    <col min="8453" max="8453" width="10.42578125" style="80" customWidth="1"/>
    <col min="8454" max="8454" width="11" style="80" customWidth="1"/>
    <col min="8455" max="8455" width="9.140625" style="80"/>
    <col min="8456" max="8458" width="9.140625" style="80" customWidth="1"/>
    <col min="8459" max="8704" width="9.140625" style="80"/>
    <col min="8705" max="8705" width="0" style="80" hidden="1" customWidth="1"/>
    <col min="8706" max="8706" width="83.7109375" style="80" customWidth="1"/>
    <col min="8707" max="8707" width="11.28515625" style="80" customWidth="1"/>
    <col min="8708" max="8708" width="11" style="80" customWidth="1"/>
    <col min="8709" max="8709" width="10.42578125" style="80" customWidth="1"/>
    <col min="8710" max="8710" width="11" style="80" customWidth="1"/>
    <col min="8711" max="8711" width="9.140625" style="80"/>
    <col min="8712" max="8714" width="9.140625" style="80" customWidth="1"/>
    <col min="8715" max="8960" width="9.140625" style="80"/>
    <col min="8961" max="8961" width="0" style="80" hidden="1" customWidth="1"/>
    <col min="8962" max="8962" width="83.7109375" style="80" customWidth="1"/>
    <col min="8963" max="8963" width="11.28515625" style="80" customWidth="1"/>
    <col min="8964" max="8964" width="11" style="80" customWidth="1"/>
    <col min="8965" max="8965" width="10.42578125" style="80" customWidth="1"/>
    <col min="8966" max="8966" width="11" style="80" customWidth="1"/>
    <col min="8967" max="8967" width="9.140625" style="80"/>
    <col min="8968" max="8970" width="9.140625" style="80" customWidth="1"/>
    <col min="8971" max="9216" width="9.140625" style="80"/>
    <col min="9217" max="9217" width="0" style="80" hidden="1" customWidth="1"/>
    <col min="9218" max="9218" width="83.7109375" style="80" customWidth="1"/>
    <col min="9219" max="9219" width="11.28515625" style="80" customWidth="1"/>
    <col min="9220" max="9220" width="11" style="80" customWidth="1"/>
    <col min="9221" max="9221" width="10.42578125" style="80" customWidth="1"/>
    <col min="9222" max="9222" width="11" style="80" customWidth="1"/>
    <col min="9223" max="9223" width="9.140625" style="80"/>
    <col min="9224" max="9226" width="9.140625" style="80" customWidth="1"/>
    <col min="9227" max="9472" width="9.140625" style="80"/>
    <col min="9473" max="9473" width="0" style="80" hidden="1" customWidth="1"/>
    <col min="9474" max="9474" width="83.7109375" style="80" customWidth="1"/>
    <col min="9475" max="9475" width="11.28515625" style="80" customWidth="1"/>
    <col min="9476" max="9476" width="11" style="80" customWidth="1"/>
    <col min="9477" max="9477" width="10.42578125" style="80" customWidth="1"/>
    <col min="9478" max="9478" width="11" style="80" customWidth="1"/>
    <col min="9479" max="9479" width="9.140625" style="80"/>
    <col min="9480" max="9482" width="9.140625" style="80" customWidth="1"/>
    <col min="9483" max="9728" width="9.140625" style="80"/>
    <col min="9729" max="9729" width="0" style="80" hidden="1" customWidth="1"/>
    <col min="9730" max="9730" width="83.7109375" style="80" customWidth="1"/>
    <col min="9731" max="9731" width="11.28515625" style="80" customWidth="1"/>
    <col min="9732" max="9732" width="11" style="80" customWidth="1"/>
    <col min="9733" max="9733" width="10.42578125" style="80" customWidth="1"/>
    <col min="9734" max="9734" width="11" style="80" customWidth="1"/>
    <col min="9735" max="9735" width="9.140625" style="80"/>
    <col min="9736" max="9738" width="9.140625" style="80" customWidth="1"/>
    <col min="9739" max="9984" width="9.140625" style="80"/>
    <col min="9985" max="9985" width="0" style="80" hidden="1" customWidth="1"/>
    <col min="9986" max="9986" width="83.7109375" style="80" customWidth="1"/>
    <col min="9987" max="9987" width="11.28515625" style="80" customWidth="1"/>
    <col min="9988" max="9988" width="11" style="80" customWidth="1"/>
    <col min="9989" max="9989" width="10.42578125" style="80" customWidth="1"/>
    <col min="9990" max="9990" width="11" style="80" customWidth="1"/>
    <col min="9991" max="9991" width="9.140625" style="80"/>
    <col min="9992" max="9994" width="9.140625" style="80" customWidth="1"/>
    <col min="9995" max="10240" width="9.140625" style="80"/>
    <col min="10241" max="10241" width="0" style="80" hidden="1" customWidth="1"/>
    <col min="10242" max="10242" width="83.7109375" style="80" customWidth="1"/>
    <col min="10243" max="10243" width="11.28515625" style="80" customWidth="1"/>
    <col min="10244" max="10244" width="11" style="80" customWidth="1"/>
    <col min="10245" max="10245" width="10.42578125" style="80" customWidth="1"/>
    <col min="10246" max="10246" width="11" style="80" customWidth="1"/>
    <col min="10247" max="10247" width="9.140625" style="80"/>
    <col min="10248" max="10250" width="9.140625" style="80" customWidth="1"/>
    <col min="10251" max="10496" width="9.140625" style="80"/>
    <col min="10497" max="10497" width="0" style="80" hidden="1" customWidth="1"/>
    <col min="10498" max="10498" width="83.7109375" style="80" customWidth="1"/>
    <col min="10499" max="10499" width="11.28515625" style="80" customWidth="1"/>
    <col min="10500" max="10500" width="11" style="80" customWidth="1"/>
    <col min="10501" max="10501" width="10.42578125" style="80" customWidth="1"/>
    <col min="10502" max="10502" width="11" style="80" customWidth="1"/>
    <col min="10503" max="10503" width="9.140625" style="80"/>
    <col min="10504" max="10506" width="9.140625" style="80" customWidth="1"/>
    <col min="10507" max="10752" width="9.140625" style="80"/>
    <col min="10753" max="10753" width="0" style="80" hidden="1" customWidth="1"/>
    <col min="10754" max="10754" width="83.7109375" style="80" customWidth="1"/>
    <col min="10755" max="10755" width="11.28515625" style="80" customWidth="1"/>
    <col min="10756" max="10756" width="11" style="80" customWidth="1"/>
    <col min="10757" max="10757" width="10.42578125" style="80" customWidth="1"/>
    <col min="10758" max="10758" width="11" style="80" customWidth="1"/>
    <col min="10759" max="10759" width="9.140625" style="80"/>
    <col min="10760" max="10762" width="9.140625" style="80" customWidth="1"/>
    <col min="10763" max="11008" width="9.140625" style="80"/>
    <col min="11009" max="11009" width="0" style="80" hidden="1" customWidth="1"/>
    <col min="11010" max="11010" width="83.7109375" style="80" customWidth="1"/>
    <col min="11011" max="11011" width="11.28515625" style="80" customWidth="1"/>
    <col min="11012" max="11012" width="11" style="80" customWidth="1"/>
    <col min="11013" max="11013" width="10.42578125" style="80" customWidth="1"/>
    <col min="11014" max="11014" width="11" style="80" customWidth="1"/>
    <col min="11015" max="11015" width="9.140625" style="80"/>
    <col min="11016" max="11018" width="9.140625" style="80" customWidth="1"/>
    <col min="11019" max="11264" width="9.140625" style="80"/>
    <col min="11265" max="11265" width="0" style="80" hidden="1" customWidth="1"/>
    <col min="11266" max="11266" width="83.7109375" style="80" customWidth="1"/>
    <col min="11267" max="11267" width="11.28515625" style="80" customWidth="1"/>
    <col min="11268" max="11268" width="11" style="80" customWidth="1"/>
    <col min="11269" max="11269" width="10.42578125" style="80" customWidth="1"/>
    <col min="11270" max="11270" width="11" style="80" customWidth="1"/>
    <col min="11271" max="11271" width="9.140625" style="80"/>
    <col min="11272" max="11274" width="9.140625" style="80" customWidth="1"/>
    <col min="11275" max="11520" width="9.140625" style="80"/>
    <col min="11521" max="11521" width="0" style="80" hidden="1" customWidth="1"/>
    <col min="11522" max="11522" width="83.7109375" style="80" customWidth="1"/>
    <col min="11523" max="11523" width="11.28515625" style="80" customWidth="1"/>
    <col min="11524" max="11524" width="11" style="80" customWidth="1"/>
    <col min="11525" max="11525" width="10.42578125" style="80" customWidth="1"/>
    <col min="11526" max="11526" width="11" style="80" customWidth="1"/>
    <col min="11527" max="11527" width="9.140625" style="80"/>
    <col min="11528" max="11530" width="9.140625" style="80" customWidth="1"/>
    <col min="11531" max="11776" width="9.140625" style="80"/>
    <col min="11777" max="11777" width="0" style="80" hidden="1" customWidth="1"/>
    <col min="11778" max="11778" width="83.7109375" style="80" customWidth="1"/>
    <col min="11779" max="11779" width="11.28515625" style="80" customWidth="1"/>
    <col min="11780" max="11780" width="11" style="80" customWidth="1"/>
    <col min="11781" max="11781" width="10.42578125" style="80" customWidth="1"/>
    <col min="11782" max="11782" width="11" style="80" customWidth="1"/>
    <col min="11783" max="11783" width="9.140625" style="80"/>
    <col min="11784" max="11786" width="9.140625" style="80" customWidth="1"/>
    <col min="11787" max="12032" width="9.140625" style="80"/>
    <col min="12033" max="12033" width="0" style="80" hidden="1" customWidth="1"/>
    <col min="12034" max="12034" width="83.7109375" style="80" customWidth="1"/>
    <col min="12035" max="12035" width="11.28515625" style="80" customWidth="1"/>
    <col min="12036" max="12036" width="11" style="80" customWidth="1"/>
    <col min="12037" max="12037" width="10.42578125" style="80" customWidth="1"/>
    <col min="12038" max="12038" width="11" style="80" customWidth="1"/>
    <col min="12039" max="12039" width="9.140625" style="80"/>
    <col min="12040" max="12042" width="9.140625" style="80" customWidth="1"/>
    <col min="12043" max="12288" width="9.140625" style="80"/>
    <col min="12289" max="12289" width="0" style="80" hidden="1" customWidth="1"/>
    <col min="12290" max="12290" width="83.7109375" style="80" customWidth="1"/>
    <col min="12291" max="12291" width="11.28515625" style="80" customWidth="1"/>
    <col min="12292" max="12292" width="11" style="80" customWidth="1"/>
    <col min="12293" max="12293" width="10.42578125" style="80" customWidth="1"/>
    <col min="12294" max="12294" width="11" style="80" customWidth="1"/>
    <col min="12295" max="12295" width="9.140625" style="80"/>
    <col min="12296" max="12298" width="9.140625" style="80" customWidth="1"/>
    <col min="12299" max="12544" width="9.140625" style="80"/>
    <col min="12545" max="12545" width="0" style="80" hidden="1" customWidth="1"/>
    <col min="12546" max="12546" width="83.7109375" style="80" customWidth="1"/>
    <col min="12547" max="12547" width="11.28515625" style="80" customWidth="1"/>
    <col min="12548" max="12548" width="11" style="80" customWidth="1"/>
    <col min="12549" max="12549" width="10.42578125" style="80" customWidth="1"/>
    <col min="12550" max="12550" width="11" style="80" customWidth="1"/>
    <col min="12551" max="12551" width="9.140625" style="80"/>
    <col min="12552" max="12554" width="9.140625" style="80" customWidth="1"/>
    <col min="12555" max="12800" width="9.140625" style="80"/>
    <col min="12801" max="12801" width="0" style="80" hidden="1" customWidth="1"/>
    <col min="12802" max="12802" width="83.7109375" style="80" customWidth="1"/>
    <col min="12803" max="12803" width="11.28515625" style="80" customWidth="1"/>
    <col min="12804" max="12804" width="11" style="80" customWidth="1"/>
    <col min="12805" max="12805" width="10.42578125" style="80" customWidth="1"/>
    <col min="12806" max="12806" width="11" style="80" customWidth="1"/>
    <col min="12807" max="12807" width="9.140625" style="80"/>
    <col min="12808" max="12810" width="9.140625" style="80" customWidth="1"/>
    <col min="12811" max="13056" width="9.140625" style="80"/>
    <col min="13057" max="13057" width="0" style="80" hidden="1" customWidth="1"/>
    <col min="13058" max="13058" width="83.7109375" style="80" customWidth="1"/>
    <col min="13059" max="13059" width="11.28515625" style="80" customWidth="1"/>
    <col min="13060" max="13060" width="11" style="80" customWidth="1"/>
    <col min="13061" max="13061" width="10.42578125" style="80" customWidth="1"/>
    <col min="13062" max="13062" width="11" style="80" customWidth="1"/>
    <col min="13063" max="13063" width="9.140625" style="80"/>
    <col min="13064" max="13066" width="9.140625" style="80" customWidth="1"/>
    <col min="13067" max="13312" width="9.140625" style="80"/>
    <col min="13313" max="13313" width="0" style="80" hidden="1" customWidth="1"/>
    <col min="13314" max="13314" width="83.7109375" style="80" customWidth="1"/>
    <col min="13315" max="13315" width="11.28515625" style="80" customWidth="1"/>
    <col min="13316" max="13316" width="11" style="80" customWidth="1"/>
    <col min="13317" max="13317" width="10.42578125" style="80" customWidth="1"/>
    <col min="13318" max="13318" width="11" style="80" customWidth="1"/>
    <col min="13319" max="13319" width="9.140625" style="80"/>
    <col min="13320" max="13322" width="9.140625" style="80" customWidth="1"/>
    <col min="13323" max="13568" width="9.140625" style="80"/>
    <col min="13569" max="13569" width="0" style="80" hidden="1" customWidth="1"/>
    <col min="13570" max="13570" width="83.7109375" style="80" customWidth="1"/>
    <col min="13571" max="13571" width="11.28515625" style="80" customWidth="1"/>
    <col min="13572" max="13572" width="11" style="80" customWidth="1"/>
    <col min="13573" max="13573" width="10.42578125" style="80" customWidth="1"/>
    <col min="13574" max="13574" width="11" style="80" customWidth="1"/>
    <col min="13575" max="13575" width="9.140625" style="80"/>
    <col min="13576" max="13578" width="9.140625" style="80" customWidth="1"/>
    <col min="13579" max="13824" width="9.140625" style="80"/>
    <col min="13825" max="13825" width="0" style="80" hidden="1" customWidth="1"/>
    <col min="13826" max="13826" width="83.7109375" style="80" customWidth="1"/>
    <col min="13827" max="13827" width="11.28515625" style="80" customWidth="1"/>
    <col min="13828" max="13828" width="11" style="80" customWidth="1"/>
    <col min="13829" max="13829" width="10.42578125" style="80" customWidth="1"/>
    <col min="13830" max="13830" width="11" style="80" customWidth="1"/>
    <col min="13831" max="13831" width="9.140625" style="80"/>
    <col min="13832" max="13834" width="9.140625" style="80" customWidth="1"/>
    <col min="13835" max="14080" width="9.140625" style="80"/>
    <col min="14081" max="14081" width="0" style="80" hidden="1" customWidth="1"/>
    <col min="14082" max="14082" width="83.7109375" style="80" customWidth="1"/>
    <col min="14083" max="14083" width="11.28515625" style="80" customWidth="1"/>
    <col min="14084" max="14084" width="11" style="80" customWidth="1"/>
    <col min="14085" max="14085" width="10.42578125" style="80" customWidth="1"/>
    <col min="14086" max="14086" width="11" style="80" customWidth="1"/>
    <col min="14087" max="14087" width="9.140625" style="80"/>
    <col min="14088" max="14090" width="9.140625" style="80" customWidth="1"/>
    <col min="14091" max="14336" width="9.140625" style="80"/>
    <col min="14337" max="14337" width="0" style="80" hidden="1" customWidth="1"/>
    <col min="14338" max="14338" width="83.7109375" style="80" customWidth="1"/>
    <col min="14339" max="14339" width="11.28515625" style="80" customWidth="1"/>
    <col min="14340" max="14340" width="11" style="80" customWidth="1"/>
    <col min="14341" max="14341" width="10.42578125" style="80" customWidth="1"/>
    <col min="14342" max="14342" width="11" style="80" customWidth="1"/>
    <col min="14343" max="14343" width="9.140625" style="80"/>
    <col min="14344" max="14346" width="9.140625" style="80" customWidth="1"/>
    <col min="14347" max="14592" width="9.140625" style="80"/>
    <col min="14593" max="14593" width="0" style="80" hidden="1" customWidth="1"/>
    <col min="14594" max="14594" width="83.7109375" style="80" customWidth="1"/>
    <col min="14595" max="14595" width="11.28515625" style="80" customWidth="1"/>
    <col min="14596" max="14596" width="11" style="80" customWidth="1"/>
    <col min="14597" max="14597" width="10.42578125" style="80" customWidth="1"/>
    <col min="14598" max="14598" width="11" style="80" customWidth="1"/>
    <col min="14599" max="14599" width="9.140625" style="80"/>
    <col min="14600" max="14602" width="9.140625" style="80" customWidth="1"/>
    <col min="14603" max="14848" width="9.140625" style="80"/>
    <col min="14849" max="14849" width="0" style="80" hidden="1" customWidth="1"/>
    <col min="14850" max="14850" width="83.7109375" style="80" customWidth="1"/>
    <col min="14851" max="14851" width="11.28515625" style="80" customWidth="1"/>
    <col min="14852" max="14852" width="11" style="80" customWidth="1"/>
    <col min="14853" max="14853" width="10.42578125" style="80" customWidth="1"/>
    <col min="14854" max="14854" width="11" style="80" customWidth="1"/>
    <col min="14855" max="14855" width="9.140625" style="80"/>
    <col min="14856" max="14858" width="9.140625" style="80" customWidth="1"/>
    <col min="14859" max="15104" width="9.140625" style="80"/>
    <col min="15105" max="15105" width="0" style="80" hidden="1" customWidth="1"/>
    <col min="15106" max="15106" width="83.7109375" style="80" customWidth="1"/>
    <col min="15107" max="15107" width="11.28515625" style="80" customWidth="1"/>
    <col min="15108" max="15108" width="11" style="80" customWidth="1"/>
    <col min="15109" max="15109" width="10.42578125" style="80" customWidth="1"/>
    <col min="15110" max="15110" width="11" style="80" customWidth="1"/>
    <col min="15111" max="15111" width="9.140625" style="80"/>
    <col min="15112" max="15114" width="9.140625" style="80" customWidth="1"/>
    <col min="15115" max="15360" width="9.140625" style="80"/>
    <col min="15361" max="15361" width="0" style="80" hidden="1" customWidth="1"/>
    <col min="15362" max="15362" width="83.7109375" style="80" customWidth="1"/>
    <col min="15363" max="15363" width="11.28515625" style="80" customWidth="1"/>
    <col min="15364" max="15364" width="11" style="80" customWidth="1"/>
    <col min="15365" max="15365" width="10.42578125" style="80" customWidth="1"/>
    <col min="15366" max="15366" width="11" style="80" customWidth="1"/>
    <col min="15367" max="15367" width="9.140625" style="80"/>
    <col min="15368" max="15370" width="9.140625" style="80" customWidth="1"/>
    <col min="15371" max="15616" width="9.140625" style="80"/>
    <col min="15617" max="15617" width="0" style="80" hidden="1" customWidth="1"/>
    <col min="15618" max="15618" width="83.7109375" style="80" customWidth="1"/>
    <col min="15619" max="15619" width="11.28515625" style="80" customWidth="1"/>
    <col min="15620" max="15620" width="11" style="80" customWidth="1"/>
    <col min="15621" max="15621" width="10.42578125" style="80" customWidth="1"/>
    <col min="15622" max="15622" width="11" style="80" customWidth="1"/>
    <col min="15623" max="15623" width="9.140625" style="80"/>
    <col min="15624" max="15626" width="9.140625" style="80" customWidth="1"/>
    <col min="15627" max="15872" width="9.140625" style="80"/>
    <col min="15873" max="15873" width="0" style="80" hidden="1" customWidth="1"/>
    <col min="15874" max="15874" width="83.7109375" style="80" customWidth="1"/>
    <col min="15875" max="15875" width="11.28515625" style="80" customWidth="1"/>
    <col min="15876" max="15876" width="11" style="80" customWidth="1"/>
    <col min="15877" max="15877" width="10.42578125" style="80" customWidth="1"/>
    <col min="15878" max="15878" width="11" style="80" customWidth="1"/>
    <col min="15879" max="15879" width="9.140625" style="80"/>
    <col min="15880" max="15882" width="9.140625" style="80" customWidth="1"/>
    <col min="15883" max="16128" width="9.140625" style="80"/>
    <col min="16129" max="16129" width="0" style="80" hidden="1" customWidth="1"/>
    <col min="16130" max="16130" width="83.7109375" style="80" customWidth="1"/>
    <col min="16131" max="16131" width="11.28515625" style="80" customWidth="1"/>
    <col min="16132" max="16132" width="11" style="80" customWidth="1"/>
    <col min="16133" max="16133" width="10.42578125" style="80" customWidth="1"/>
    <col min="16134" max="16134" width="11" style="80" customWidth="1"/>
    <col min="16135" max="16135" width="9.140625" style="80"/>
    <col min="16136" max="16138" width="9.140625" style="80" customWidth="1"/>
    <col min="16139" max="16384" width="9.140625" style="80"/>
  </cols>
  <sheetData>
    <row r="1" spans="1:14" s="67" customFormat="1" ht="24.75" customHeight="1" x14ac:dyDescent="0.25">
      <c r="A1" s="389" t="s">
        <v>32</v>
      </c>
      <c r="B1" s="389"/>
      <c r="C1" s="389"/>
      <c r="D1" s="389"/>
      <c r="E1" s="389"/>
      <c r="F1" s="389"/>
    </row>
    <row r="2" spans="1:14" s="67" customFormat="1" ht="26.25" customHeight="1" x14ac:dyDescent="0.25">
      <c r="A2" s="68"/>
      <c r="B2" s="390" t="s">
        <v>53</v>
      </c>
      <c r="C2" s="390"/>
      <c r="D2" s="390"/>
      <c r="E2" s="390"/>
      <c r="F2" s="390"/>
    </row>
    <row r="3" spans="1:14" s="55" customFormat="1" ht="15.6" customHeight="1" x14ac:dyDescent="0.25">
      <c r="A3" s="56"/>
      <c r="B3" s="380" t="s">
        <v>28</v>
      </c>
      <c r="C3" s="381"/>
      <c r="D3" s="381"/>
      <c r="E3" s="381"/>
      <c r="F3" s="381"/>
    </row>
    <row r="4" spans="1:14" s="55" customFormat="1" ht="15.6" customHeight="1" x14ac:dyDescent="0.25">
      <c r="A4" s="56"/>
      <c r="B4" s="380" t="s">
        <v>29</v>
      </c>
      <c r="C4" s="381"/>
      <c r="D4" s="381"/>
      <c r="E4" s="381"/>
      <c r="F4" s="381"/>
    </row>
    <row r="5" spans="1:14" s="71" customFormat="1" ht="29.25" customHeight="1" x14ac:dyDescent="0.3">
      <c r="A5" s="69"/>
      <c r="B5" s="262" t="s">
        <v>243</v>
      </c>
      <c r="C5" s="69"/>
      <c r="D5" s="69"/>
      <c r="E5" s="69"/>
      <c r="F5" s="70" t="s">
        <v>30</v>
      </c>
    </row>
    <row r="6" spans="1:14" s="58" customFormat="1" ht="24.75" customHeight="1" x14ac:dyDescent="0.25">
      <c r="A6" s="57"/>
      <c r="B6" s="391"/>
      <c r="C6" s="376" t="s">
        <v>529</v>
      </c>
      <c r="D6" s="376" t="s">
        <v>530</v>
      </c>
      <c r="E6" s="392" t="s">
        <v>31</v>
      </c>
      <c r="F6" s="392"/>
    </row>
    <row r="7" spans="1:14" s="58" customFormat="1" ht="39" customHeight="1" x14ac:dyDescent="0.25">
      <c r="A7" s="57"/>
      <c r="B7" s="391"/>
      <c r="C7" s="377"/>
      <c r="D7" s="377"/>
      <c r="E7" s="187" t="s">
        <v>2</v>
      </c>
      <c r="F7" s="187" t="s">
        <v>24</v>
      </c>
    </row>
    <row r="8" spans="1:14" s="72" customFormat="1" ht="22.15" customHeight="1" x14ac:dyDescent="0.25">
      <c r="B8" s="73" t="s">
        <v>23</v>
      </c>
      <c r="C8" s="74">
        <f>SUM(C10:C28)</f>
        <v>9342</v>
      </c>
      <c r="D8" s="74">
        <f>SUM(D10:D28)</f>
        <v>9006</v>
      </c>
      <c r="E8" s="75">
        <f>ROUND(D8/C8*100,1)</f>
        <v>96.4</v>
      </c>
      <c r="F8" s="74">
        <f>D8-C8</f>
        <v>-336</v>
      </c>
      <c r="H8" s="60"/>
      <c r="I8" s="60"/>
      <c r="J8" s="76"/>
      <c r="L8" s="77"/>
      <c r="N8" s="77"/>
    </row>
    <row r="9" spans="1:14" s="72" customFormat="1" ht="22.15" customHeight="1" x14ac:dyDescent="0.25">
      <c r="B9" s="81" t="s">
        <v>54</v>
      </c>
      <c r="C9" s="74"/>
      <c r="D9" s="74"/>
      <c r="E9" s="75"/>
      <c r="F9" s="74"/>
      <c r="H9" s="60"/>
      <c r="I9" s="60"/>
      <c r="J9" s="76"/>
      <c r="L9" s="77"/>
      <c r="N9" s="77"/>
    </row>
    <row r="10" spans="1:14" s="62" customFormat="1" ht="37.5" x14ac:dyDescent="0.25">
      <c r="B10" s="79" t="s">
        <v>55</v>
      </c>
      <c r="C10" s="118">
        <v>795</v>
      </c>
      <c r="D10" s="63">
        <f>[10]Шаблон!$X7</f>
        <v>2129</v>
      </c>
      <c r="E10" s="269">
        <f>IF(C10=0,0,D10/C10)*100</f>
        <v>267.79874213836479</v>
      </c>
      <c r="F10" s="63">
        <f t="shared" ref="F10:F18" si="0">D10-C10</f>
        <v>1334</v>
      </c>
      <c r="H10" s="60"/>
      <c r="I10" s="82"/>
      <c r="J10" s="76"/>
      <c r="K10" s="65"/>
      <c r="L10" s="77"/>
      <c r="N10" s="77"/>
    </row>
    <row r="11" spans="1:14" s="62" customFormat="1" ht="30.6" customHeight="1" x14ac:dyDescent="0.25">
      <c r="B11" s="79" t="s">
        <v>56</v>
      </c>
      <c r="C11" s="118">
        <v>1760</v>
      </c>
      <c r="D11" s="63">
        <f>[10]Шаблон!$Y7</f>
        <v>2290</v>
      </c>
      <c r="E11" s="269">
        <f t="shared" ref="E11:E18" si="1">IF(C11=0,0,D11/C11)*100</f>
        <v>130.11363636363635</v>
      </c>
      <c r="F11" s="63">
        <f t="shared" si="0"/>
        <v>530</v>
      </c>
      <c r="H11" s="60"/>
      <c r="I11" s="82"/>
      <c r="J11" s="76"/>
      <c r="K11" s="65"/>
      <c r="L11" s="77"/>
      <c r="N11" s="77"/>
    </row>
    <row r="12" spans="1:14" s="62" customFormat="1" ht="30.6" customHeight="1" x14ac:dyDescent="0.25">
      <c r="B12" s="79" t="s">
        <v>57</v>
      </c>
      <c r="C12" s="118">
        <v>2616</v>
      </c>
      <c r="D12" s="63">
        <f>[10]Шаблон!$Z7</f>
        <v>1710</v>
      </c>
      <c r="E12" s="269">
        <f t="shared" si="1"/>
        <v>65.366972477064223</v>
      </c>
      <c r="F12" s="63">
        <f t="shared" si="0"/>
        <v>-906</v>
      </c>
      <c r="H12" s="60"/>
      <c r="I12" s="82"/>
      <c r="J12" s="76"/>
      <c r="K12" s="65"/>
      <c r="L12" s="77"/>
      <c r="N12" s="77"/>
    </row>
    <row r="13" spans="1:14" s="62" customFormat="1" ht="30.6" customHeight="1" x14ac:dyDescent="0.25">
      <c r="B13" s="79" t="s">
        <v>58</v>
      </c>
      <c r="C13" s="118">
        <v>323</v>
      </c>
      <c r="D13" s="63">
        <f>[10]Шаблон!$AA7</f>
        <v>178</v>
      </c>
      <c r="E13" s="269">
        <f t="shared" si="1"/>
        <v>55.108359133126939</v>
      </c>
      <c r="F13" s="63">
        <f t="shared" si="0"/>
        <v>-145</v>
      </c>
      <c r="H13" s="60"/>
      <c r="I13" s="82"/>
      <c r="J13" s="76"/>
      <c r="K13" s="65"/>
      <c r="L13" s="77"/>
      <c r="N13" s="77"/>
    </row>
    <row r="14" spans="1:14" s="62" customFormat="1" ht="30.6" customHeight="1" x14ac:dyDescent="0.25">
      <c r="B14" s="79" t="s">
        <v>59</v>
      </c>
      <c r="C14" s="118">
        <v>1959</v>
      </c>
      <c r="D14" s="63">
        <f>[10]Шаблон!$AB7</f>
        <v>1348</v>
      </c>
      <c r="E14" s="269">
        <f t="shared" si="1"/>
        <v>68.810617662072488</v>
      </c>
      <c r="F14" s="63">
        <f t="shared" si="0"/>
        <v>-611</v>
      </c>
      <c r="H14" s="60"/>
      <c r="I14" s="82"/>
      <c r="J14" s="76"/>
      <c r="K14" s="65"/>
      <c r="L14" s="77"/>
      <c r="N14" s="77"/>
    </row>
    <row r="15" spans="1:14" s="62" customFormat="1" ht="37.5" x14ac:dyDescent="0.25">
      <c r="B15" s="79" t="s">
        <v>60</v>
      </c>
      <c r="C15" s="118">
        <v>65</v>
      </c>
      <c r="D15" s="63">
        <f>[10]Шаблон!$AC7</f>
        <v>17</v>
      </c>
      <c r="E15" s="269">
        <f t="shared" si="1"/>
        <v>26.153846153846157</v>
      </c>
      <c r="F15" s="63">
        <f t="shared" si="0"/>
        <v>-48</v>
      </c>
      <c r="H15" s="60"/>
      <c r="I15" s="82"/>
      <c r="J15" s="76"/>
      <c r="K15" s="65"/>
      <c r="L15" s="77"/>
      <c r="N15" s="77"/>
    </row>
    <row r="16" spans="1:14" s="62" customFormat="1" ht="30.6" customHeight="1" x14ac:dyDescent="0.25">
      <c r="B16" s="79" t="s">
        <v>61</v>
      </c>
      <c r="C16" s="118">
        <v>344</v>
      </c>
      <c r="D16" s="63">
        <f>[10]Шаблон!$AD7</f>
        <v>246</v>
      </c>
      <c r="E16" s="269">
        <f t="shared" si="1"/>
        <v>71.511627906976756</v>
      </c>
      <c r="F16" s="63">
        <f t="shared" si="0"/>
        <v>-98</v>
      </c>
      <c r="H16" s="60"/>
      <c r="I16" s="82"/>
      <c r="J16" s="76"/>
      <c r="K16" s="65"/>
      <c r="L16" s="77"/>
      <c r="N16" s="77"/>
    </row>
    <row r="17" spans="2:14" s="62" customFormat="1" ht="56.25" x14ac:dyDescent="0.25">
      <c r="B17" s="79" t="s">
        <v>62</v>
      </c>
      <c r="C17" s="118">
        <v>785</v>
      </c>
      <c r="D17" s="63">
        <f>[10]Шаблон!$AE7</f>
        <v>560</v>
      </c>
      <c r="E17" s="269">
        <f t="shared" si="1"/>
        <v>71.337579617834393</v>
      </c>
      <c r="F17" s="63">
        <f t="shared" si="0"/>
        <v>-225</v>
      </c>
      <c r="H17" s="60"/>
      <c r="I17" s="82"/>
      <c r="J17" s="76"/>
      <c r="K17" s="65"/>
      <c r="L17" s="77"/>
      <c r="N17" s="77"/>
    </row>
    <row r="18" spans="2:14" s="62" customFormat="1" ht="30.6" customHeight="1" x14ac:dyDescent="0.25">
      <c r="B18" s="79" t="s">
        <v>63</v>
      </c>
      <c r="C18" s="118">
        <v>695</v>
      </c>
      <c r="D18" s="63">
        <f>[10]Шаблон!$AF7</f>
        <v>528</v>
      </c>
      <c r="E18" s="269">
        <f t="shared" si="1"/>
        <v>75.97122302158273</v>
      </c>
      <c r="F18" s="63">
        <f t="shared" si="0"/>
        <v>-167</v>
      </c>
      <c r="H18" s="60"/>
      <c r="I18" s="82"/>
      <c r="J18" s="76"/>
      <c r="K18" s="65"/>
      <c r="L18" s="77"/>
      <c r="N18" s="77"/>
    </row>
    <row r="19" spans="2:14" x14ac:dyDescent="0.3">
      <c r="H19" s="60"/>
      <c r="I19" s="6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topLeftCell="A34" zoomScale="90" zoomScaleNormal="100" zoomScaleSheetLayoutView="90" workbookViewId="0">
      <selection activeCell="B23" sqref="B23"/>
    </sheetView>
  </sheetViews>
  <sheetFormatPr defaultColWidth="9.140625" defaultRowHeight="15.75" x14ac:dyDescent="0.25"/>
  <cols>
    <col min="1" max="1" width="3.140625" style="154" customWidth="1"/>
    <col min="2" max="2" width="52.42578125" style="167" customWidth="1"/>
    <col min="3" max="3" width="21.42578125" style="167" customWidth="1"/>
    <col min="4" max="4" width="22.140625" style="155" customWidth="1"/>
    <col min="5" max="16384" width="9.140625" style="155"/>
  </cols>
  <sheetData>
    <row r="1" spans="1:6" ht="62.45" customHeight="1" x14ac:dyDescent="0.25">
      <c r="A1" s="397" t="s">
        <v>452</v>
      </c>
      <c r="B1" s="397"/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24" customHeight="1" x14ac:dyDescent="0.3">
      <c r="B3" s="279" t="s">
        <v>243</v>
      </c>
    </row>
    <row r="4" spans="1:6" s="156" customFormat="1" ht="63.75" customHeight="1" x14ac:dyDescent="0.25">
      <c r="A4" s="307"/>
      <c r="B4" s="308" t="s">
        <v>110</v>
      </c>
      <c r="C4" s="309" t="s">
        <v>453</v>
      </c>
      <c r="D4" s="310" t="s">
        <v>454</v>
      </c>
    </row>
    <row r="5" spans="1:6" ht="31.5" x14ac:dyDescent="0.25">
      <c r="A5" s="157">
        <v>1</v>
      </c>
      <c r="B5" s="158" t="s">
        <v>344</v>
      </c>
      <c r="C5" s="183">
        <v>454</v>
      </c>
      <c r="D5" s="346">
        <v>22.353520433284096</v>
      </c>
      <c r="F5" s="179"/>
    </row>
    <row r="6" spans="1:6" ht="47.25" x14ac:dyDescent="0.25">
      <c r="A6" s="157">
        <v>2</v>
      </c>
      <c r="B6" s="158" t="s">
        <v>346</v>
      </c>
      <c r="C6" s="183">
        <v>413</v>
      </c>
      <c r="D6" s="346">
        <v>82.765531062124239</v>
      </c>
      <c r="F6" s="179"/>
    </row>
    <row r="7" spans="1:6" x14ac:dyDescent="0.25">
      <c r="A7" s="157">
        <v>3</v>
      </c>
      <c r="B7" s="158" t="s">
        <v>345</v>
      </c>
      <c r="C7" s="183">
        <v>345</v>
      </c>
      <c r="D7" s="346">
        <v>70.841889117043124</v>
      </c>
      <c r="F7" s="179"/>
    </row>
    <row r="8" spans="1:6" s="161" customFormat="1" x14ac:dyDescent="0.25">
      <c r="A8" s="157">
        <v>4</v>
      </c>
      <c r="B8" s="158" t="s">
        <v>369</v>
      </c>
      <c r="C8" s="183">
        <v>173</v>
      </c>
      <c r="D8" s="346">
        <v>81.603773584905653</v>
      </c>
      <c r="F8" s="179"/>
    </row>
    <row r="9" spans="1:6" s="161" customFormat="1" x14ac:dyDescent="0.25">
      <c r="A9" s="157">
        <v>5</v>
      </c>
      <c r="B9" s="158" t="s">
        <v>347</v>
      </c>
      <c r="C9" s="183">
        <v>150</v>
      </c>
      <c r="D9" s="346">
        <v>79.365079365079367</v>
      </c>
      <c r="F9" s="179"/>
    </row>
    <row r="10" spans="1:6" s="161" customFormat="1" x14ac:dyDescent="0.25">
      <c r="A10" s="157">
        <v>6</v>
      </c>
      <c r="B10" s="158" t="s">
        <v>380</v>
      </c>
      <c r="C10" s="183">
        <v>139</v>
      </c>
      <c r="D10" s="346">
        <v>95.205479452054803</v>
      </c>
      <c r="F10" s="179"/>
    </row>
    <row r="11" spans="1:6" s="161" customFormat="1" ht="31.5" x14ac:dyDescent="0.25">
      <c r="A11" s="157">
        <v>7</v>
      </c>
      <c r="B11" s="158" t="s">
        <v>349</v>
      </c>
      <c r="C11" s="183">
        <v>135</v>
      </c>
      <c r="D11" s="346">
        <v>83.850931677018622</v>
      </c>
      <c r="F11" s="179"/>
    </row>
    <row r="12" spans="1:6" s="161" customFormat="1" x14ac:dyDescent="0.25">
      <c r="A12" s="157">
        <v>8</v>
      </c>
      <c r="B12" s="158" t="s">
        <v>450</v>
      </c>
      <c r="C12" s="183">
        <v>112</v>
      </c>
      <c r="D12" s="346">
        <v>88.888888888888886</v>
      </c>
      <c r="F12" s="179"/>
    </row>
    <row r="13" spans="1:6" s="161" customFormat="1" ht="31.5" x14ac:dyDescent="0.25">
      <c r="A13" s="157">
        <v>9</v>
      </c>
      <c r="B13" s="158" t="s">
        <v>350</v>
      </c>
      <c r="C13" s="183">
        <v>103</v>
      </c>
      <c r="D13" s="346">
        <v>91.150442477876112</v>
      </c>
      <c r="F13" s="179"/>
    </row>
    <row r="14" spans="1:6" s="161" customFormat="1" ht="31.5" x14ac:dyDescent="0.25">
      <c r="A14" s="157">
        <v>10</v>
      </c>
      <c r="B14" s="158" t="s">
        <v>365</v>
      </c>
      <c r="C14" s="183">
        <v>83</v>
      </c>
      <c r="D14" s="346">
        <v>87.368421052631589</v>
      </c>
      <c r="F14" s="179"/>
    </row>
    <row r="15" spans="1:6" s="161" customFormat="1" x14ac:dyDescent="0.25">
      <c r="A15" s="157">
        <v>11</v>
      </c>
      <c r="B15" s="158" t="s">
        <v>356</v>
      </c>
      <c r="C15" s="183">
        <v>72</v>
      </c>
      <c r="D15" s="346">
        <v>78.260869565217391</v>
      </c>
      <c r="F15" s="179"/>
    </row>
    <row r="16" spans="1:6" s="161" customFormat="1" x14ac:dyDescent="0.25">
      <c r="A16" s="157">
        <v>12</v>
      </c>
      <c r="B16" s="158" t="s">
        <v>377</v>
      </c>
      <c r="C16" s="183">
        <v>59</v>
      </c>
      <c r="D16" s="346">
        <v>39.864864864864863</v>
      </c>
      <c r="F16" s="179"/>
    </row>
    <row r="17" spans="1:6" s="161" customFormat="1" x14ac:dyDescent="0.25">
      <c r="A17" s="157">
        <v>13</v>
      </c>
      <c r="B17" s="158" t="s">
        <v>364</v>
      </c>
      <c r="C17" s="183">
        <v>58</v>
      </c>
      <c r="D17" s="346">
        <v>81.690140845070431</v>
      </c>
      <c r="F17" s="179"/>
    </row>
    <row r="18" spans="1:6" s="161" customFormat="1" ht="47.25" x14ac:dyDescent="0.25">
      <c r="A18" s="157">
        <v>14</v>
      </c>
      <c r="B18" s="158" t="s">
        <v>406</v>
      </c>
      <c r="C18" s="183">
        <v>55</v>
      </c>
      <c r="D18" s="346">
        <v>98.214285714285708</v>
      </c>
      <c r="F18" s="179"/>
    </row>
    <row r="19" spans="1:6" s="161" customFormat="1" x14ac:dyDescent="0.25">
      <c r="A19" s="157">
        <v>15</v>
      </c>
      <c r="B19" s="158" t="s">
        <v>362</v>
      </c>
      <c r="C19" s="183">
        <v>53</v>
      </c>
      <c r="D19" s="346">
        <v>46.491228070175445</v>
      </c>
      <c r="F19" s="179"/>
    </row>
    <row r="20" spans="1:6" s="161" customFormat="1" x14ac:dyDescent="0.25">
      <c r="A20" s="157">
        <v>16</v>
      </c>
      <c r="B20" s="158" t="s">
        <v>371</v>
      </c>
      <c r="C20" s="183">
        <v>48</v>
      </c>
      <c r="D20" s="346">
        <v>55.813953488372093</v>
      </c>
      <c r="F20" s="179"/>
    </row>
    <row r="21" spans="1:6" s="161" customFormat="1" x14ac:dyDescent="0.25">
      <c r="A21" s="157">
        <v>17</v>
      </c>
      <c r="B21" s="158" t="s">
        <v>348</v>
      </c>
      <c r="C21" s="183">
        <v>47</v>
      </c>
      <c r="D21" s="346">
        <v>44.761904761904759</v>
      </c>
      <c r="F21" s="179"/>
    </row>
    <row r="22" spans="1:6" s="161" customFormat="1" ht="15" customHeight="1" x14ac:dyDescent="0.25">
      <c r="A22" s="157">
        <v>18</v>
      </c>
      <c r="B22" s="158" t="s">
        <v>352</v>
      </c>
      <c r="C22" s="183">
        <v>42</v>
      </c>
      <c r="D22" s="346">
        <v>82.35294117647058</v>
      </c>
      <c r="F22" s="179"/>
    </row>
    <row r="23" spans="1:6" s="161" customFormat="1" ht="31.5" x14ac:dyDescent="0.25">
      <c r="A23" s="157">
        <v>19</v>
      </c>
      <c r="B23" s="158" t="s">
        <v>390</v>
      </c>
      <c r="C23" s="183">
        <v>40</v>
      </c>
      <c r="D23" s="346">
        <v>97.560975609756099</v>
      </c>
      <c r="F23" s="179"/>
    </row>
    <row r="24" spans="1:6" s="161" customFormat="1" x14ac:dyDescent="0.25">
      <c r="A24" s="157">
        <v>20</v>
      </c>
      <c r="B24" s="158" t="s">
        <v>367</v>
      </c>
      <c r="C24" s="183">
        <v>39</v>
      </c>
      <c r="D24" s="346">
        <v>72.222222222222214</v>
      </c>
      <c r="F24" s="179"/>
    </row>
    <row r="25" spans="1:6" s="161" customFormat="1" ht="33.75" customHeight="1" x14ac:dyDescent="0.25">
      <c r="A25" s="157">
        <v>21</v>
      </c>
      <c r="B25" s="158" t="s">
        <v>379</v>
      </c>
      <c r="C25" s="183">
        <v>38</v>
      </c>
      <c r="D25" s="346">
        <v>92.682926829268297</v>
      </c>
      <c r="F25" s="179"/>
    </row>
    <row r="26" spans="1:6" s="161" customFormat="1" ht="22.5" customHeight="1" x14ac:dyDescent="0.25">
      <c r="A26" s="157">
        <v>22</v>
      </c>
      <c r="B26" s="158" t="s">
        <v>528</v>
      </c>
      <c r="C26" s="183">
        <v>38</v>
      </c>
      <c r="D26" s="346">
        <v>97.435897435897431</v>
      </c>
      <c r="F26" s="179"/>
    </row>
    <row r="27" spans="1:6" s="161" customFormat="1" ht="20.25" customHeight="1" x14ac:dyDescent="0.25">
      <c r="A27" s="157">
        <v>23</v>
      </c>
      <c r="B27" s="158" t="s">
        <v>363</v>
      </c>
      <c r="C27" s="183">
        <v>35</v>
      </c>
      <c r="D27" s="346">
        <v>45.454545454545453</v>
      </c>
      <c r="F27" s="179"/>
    </row>
    <row r="28" spans="1:6" s="161" customFormat="1" ht="23.25" customHeight="1" x14ac:dyDescent="0.25">
      <c r="A28" s="157">
        <v>24</v>
      </c>
      <c r="B28" s="158" t="s">
        <v>501</v>
      </c>
      <c r="C28" s="183">
        <v>31</v>
      </c>
      <c r="D28" s="346">
        <v>86.111111111111114</v>
      </c>
      <c r="F28" s="179"/>
    </row>
    <row r="29" spans="1:6" s="161" customFormat="1" ht="20.25" customHeight="1" x14ac:dyDescent="0.25">
      <c r="A29" s="157">
        <v>25</v>
      </c>
      <c r="B29" s="158" t="s">
        <v>385</v>
      </c>
      <c r="C29" s="183">
        <v>30</v>
      </c>
      <c r="D29" s="346">
        <v>28.846153846153847</v>
      </c>
      <c r="F29" s="179"/>
    </row>
    <row r="30" spans="1:6" s="161" customFormat="1" ht="19.5" customHeight="1" x14ac:dyDescent="0.25">
      <c r="A30" s="157">
        <v>26</v>
      </c>
      <c r="B30" s="158" t="s">
        <v>360</v>
      </c>
      <c r="C30" s="183">
        <v>30</v>
      </c>
      <c r="D30" s="346">
        <v>42.253521126760567</v>
      </c>
      <c r="F30" s="179"/>
    </row>
    <row r="31" spans="1:6" s="161" customFormat="1" x14ac:dyDescent="0.25">
      <c r="A31" s="157">
        <v>27</v>
      </c>
      <c r="B31" s="158" t="s">
        <v>476</v>
      </c>
      <c r="C31" s="183">
        <v>30</v>
      </c>
      <c r="D31" s="346">
        <v>85.714285714285722</v>
      </c>
      <c r="F31" s="179"/>
    </row>
    <row r="32" spans="1:6" s="161" customFormat="1" ht="18.75" customHeight="1" x14ac:dyDescent="0.25">
      <c r="A32" s="157">
        <v>28</v>
      </c>
      <c r="B32" s="158" t="s">
        <v>391</v>
      </c>
      <c r="C32" s="183">
        <v>28</v>
      </c>
      <c r="D32" s="346">
        <v>80</v>
      </c>
      <c r="F32" s="179"/>
    </row>
    <row r="33" spans="1:6" s="161" customFormat="1" ht="31.5" x14ac:dyDescent="0.25">
      <c r="A33" s="157">
        <v>29</v>
      </c>
      <c r="B33" s="158" t="s">
        <v>374</v>
      </c>
      <c r="C33" s="183">
        <v>27</v>
      </c>
      <c r="D33" s="346">
        <v>35.064935064935064</v>
      </c>
      <c r="F33" s="179"/>
    </row>
    <row r="34" spans="1:6" s="161" customFormat="1" ht="21.75" customHeight="1" x14ac:dyDescent="0.25">
      <c r="A34" s="157">
        <v>30</v>
      </c>
      <c r="B34" s="158" t="s">
        <v>351</v>
      </c>
      <c r="C34" s="183">
        <v>25</v>
      </c>
      <c r="D34" s="346">
        <v>71.428571428571431</v>
      </c>
      <c r="F34" s="179"/>
    </row>
    <row r="35" spans="1:6" s="161" customFormat="1" ht="20.25" customHeight="1" x14ac:dyDescent="0.25">
      <c r="A35" s="157">
        <v>31</v>
      </c>
      <c r="B35" s="162" t="s">
        <v>386</v>
      </c>
      <c r="C35" s="178">
        <v>22</v>
      </c>
      <c r="D35" s="346">
        <v>27.848101265822784</v>
      </c>
      <c r="F35" s="179"/>
    </row>
    <row r="36" spans="1:6" s="161" customFormat="1" ht="19.5" customHeight="1" x14ac:dyDescent="0.25">
      <c r="A36" s="157">
        <v>32</v>
      </c>
      <c r="B36" s="158" t="s">
        <v>482</v>
      </c>
      <c r="C36" s="183">
        <v>22</v>
      </c>
      <c r="D36" s="346">
        <v>64.705882352941174</v>
      </c>
      <c r="F36" s="179"/>
    </row>
    <row r="37" spans="1:6" s="161" customFormat="1" ht="22.5" customHeight="1" x14ac:dyDescent="0.25">
      <c r="A37" s="157">
        <v>33</v>
      </c>
      <c r="B37" s="158" t="s">
        <v>358</v>
      </c>
      <c r="C37" s="183">
        <v>21</v>
      </c>
      <c r="D37" s="346">
        <v>22.58064516129032</v>
      </c>
      <c r="F37" s="179"/>
    </row>
    <row r="38" spans="1:6" s="161" customFormat="1" ht="22.5" customHeight="1" x14ac:dyDescent="0.25">
      <c r="A38" s="157">
        <v>34</v>
      </c>
      <c r="B38" s="158" t="s">
        <v>382</v>
      </c>
      <c r="C38" s="183">
        <v>20</v>
      </c>
      <c r="D38" s="346">
        <v>34.482758620689658</v>
      </c>
      <c r="F38" s="179"/>
    </row>
    <row r="39" spans="1:6" s="161" customFormat="1" ht="20.25" customHeight="1" x14ac:dyDescent="0.25">
      <c r="A39" s="157">
        <v>35</v>
      </c>
      <c r="B39" s="158" t="s">
        <v>398</v>
      </c>
      <c r="C39" s="183">
        <v>20</v>
      </c>
      <c r="D39" s="346">
        <v>37.735849056603769</v>
      </c>
      <c r="F39" s="179"/>
    </row>
    <row r="40" spans="1:6" s="161" customFormat="1" x14ac:dyDescent="0.25">
      <c r="A40" s="157">
        <v>36</v>
      </c>
      <c r="B40" s="158" t="s">
        <v>496</v>
      </c>
      <c r="C40" s="183">
        <v>19</v>
      </c>
      <c r="D40" s="346">
        <v>95</v>
      </c>
      <c r="F40" s="179"/>
    </row>
    <row r="41" spans="1:6" ht="17.25" customHeight="1" x14ac:dyDescent="0.25">
      <c r="A41" s="157">
        <v>37</v>
      </c>
      <c r="B41" s="163" t="s">
        <v>395</v>
      </c>
      <c r="C41" s="183">
        <v>18</v>
      </c>
      <c r="D41" s="347">
        <v>34.615384615384613</v>
      </c>
      <c r="F41" s="179"/>
    </row>
    <row r="42" spans="1:6" x14ac:dyDescent="0.25">
      <c r="A42" s="157">
        <v>38</v>
      </c>
      <c r="B42" s="165" t="s">
        <v>355</v>
      </c>
      <c r="C42" s="183">
        <v>18</v>
      </c>
      <c r="D42" s="347">
        <v>52.941176470588232</v>
      </c>
      <c r="F42" s="179"/>
    </row>
    <row r="43" spans="1:6" ht="31.5" x14ac:dyDescent="0.25">
      <c r="A43" s="157">
        <v>39</v>
      </c>
      <c r="B43" s="158" t="s">
        <v>392</v>
      </c>
      <c r="C43" s="183">
        <v>18</v>
      </c>
      <c r="D43" s="347">
        <v>94.73684210526315</v>
      </c>
      <c r="F43" s="179"/>
    </row>
    <row r="44" spans="1:6" ht="31.5" x14ac:dyDescent="0.25">
      <c r="A44" s="157">
        <v>40</v>
      </c>
      <c r="B44" s="158" t="s">
        <v>451</v>
      </c>
      <c r="C44" s="183">
        <v>18</v>
      </c>
      <c r="D44" s="347">
        <v>94.73684210526315</v>
      </c>
      <c r="F44" s="179"/>
    </row>
    <row r="45" spans="1:6" ht="31.5" x14ac:dyDescent="0.25">
      <c r="A45" s="157">
        <v>41</v>
      </c>
      <c r="B45" s="158" t="s">
        <v>373</v>
      </c>
      <c r="C45" s="183">
        <v>17</v>
      </c>
      <c r="D45" s="347">
        <v>24.999999999999996</v>
      </c>
      <c r="F45" s="179"/>
    </row>
    <row r="46" spans="1:6" ht="33" customHeight="1" x14ac:dyDescent="0.25">
      <c r="A46" s="157">
        <v>42</v>
      </c>
      <c r="B46" s="158" t="s">
        <v>402</v>
      </c>
      <c r="C46" s="183">
        <v>16</v>
      </c>
      <c r="D46" s="347">
        <v>25.806451612903228</v>
      </c>
      <c r="F46" s="179"/>
    </row>
    <row r="47" spans="1:6" ht="31.5" x14ac:dyDescent="0.25">
      <c r="A47" s="157">
        <v>43</v>
      </c>
      <c r="B47" s="166" t="s">
        <v>359</v>
      </c>
      <c r="C47" s="183">
        <v>16</v>
      </c>
      <c r="D47" s="347">
        <v>53.333333333333336</v>
      </c>
      <c r="F47" s="179"/>
    </row>
    <row r="48" spans="1:6" ht="31.5" x14ac:dyDescent="0.25">
      <c r="A48" s="157">
        <v>44</v>
      </c>
      <c r="B48" s="166" t="s">
        <v>399</v>
      </c>
      <c r="C48" s="183">
        <v>15</v>
      </c>
      <c r="D48" s="347">
        <v>71.428571428571431</v>
      </c>
      <c r="F48" s="179"/>
    </row>
    <row r="49" spans="1:6" ht="18.75" customHeight="1" x14ac:dyDescent="0.25">
      <c r="A49" s="157">
        <v>45</v>
      </c>
      <c r="B49" s="166" t="s">
        <v>561</v>
      </c>
      <c r="C49" s="183">
        <v>15</v>
      </c>
      <c r="D49" s="347">
        <v>93.75</v>
      </c>
      <c r="F49" s="179"/>
    </row>
    <row r="50" spans="1:6" ht="33.75" customHeight="1" x14ac:dyDescent="0.25">
      <c r="A50" s="157">
        <v>46</v>
      </c>
      <c r="B50" s="166" t="s">
        <v>383</v>
      </c>
      <c r="C50" s="183">
        <v>14</v>
      </c>
      <c r="D50" s="347">
        <v>43.75</v>
      </c>
      <c r="F50" s="179"/>
    </row>
    <row r="51" spans="1:6" ht="16.5" customHeight="1" x14ac:dyDescent="0.25">
      <c r="A51" s="157">
        <v>47</v>
      </c>
      <c r="B51" s="166" t="s">
        <v>361</v>
      </c>
      <c r="C51" s="183">
        <v>14</v>
      </c>
      <c r="D51" s="347">
        <v>73.684210526315795</v>
      </c>
      <c r="F51" s="179"/>
    </row>
    <row r="52" spans="1:6" ht="31.5" x14ac:dyDescent="0.25">
      <c r="A52" s="157">
        <v>48</v>
      </c>
      <c r="B52" s="166" t="s">
        <v>562</v>
      </c>
      <c r="C52" s="183">
        <v>14</v>
      </c>
      <c r="D52" s="347">
        <v>73.684210526315795</v>
      </c>
      <c r="F52" s="179"/>
    </row>
    <row r="53" spans="1:6" ht="31.5" x14ac:dyDescent="0.25">
      <c r="A53" s="157">
        <v>49</v>
      </c>
      <c r="B53" s="166" t="s">
        <v>497</v>
      </c>
      <c r="C53" s="183">
        <v>14</v>
      </c>
      <c r="D53" s="347">
        <v>99.999999999999986</v>
      </c>
      <c r="F53" s="179"/>
    </row>
    <row r="54" spans="1:6" x14ac:dyDescent="0.25">
      <c r="A54" s="157">
        <v>50</v>
      </c>
      <c r="B54" s="165" t="s">
        <v>353</v>
      </c>
      <c r="C54" s="183">
        <v>13</v>
      </c>
      <c r="D54" s="347">
        <v>19.696969696969695</v>
      </c>
      <c r="F54" s="179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16" sqref="B16"/>
    </sheetView>
  </sheetViews>
  <sheetFormatPr defaultColWidth="9.140625" defaultRowHeight="15.75" x14ac:dyDescent="0.25"/>
  <cols>
    <col min="1" max="1" width="3.140625" style="154" customWidth="1"/>
    <col min="2" max="2" width="52.42578125" style="167" customWidth="1"/>
    <col min="3" max="3" width="21.42578125" style="167" customWidth="1"/>
    <col min="4" max="4" width="22.140625" style="155" customWidth="1"/>
    <col min="5" max="6" width="9.140625" style="155"/>
    <col min="7" max="7" width="38.140625" style="155" customWidth="1"/>
    <col min="8" max="16384" width="9.140625" style="155"/>
  </cols>
  <sheetData>
    <row r="1" spans="1:6" ht="64.150000000000006" customHeight="1" x14ac:dyDescent="0.25">
      <c r="A1" s="397" t="s">
        <v>455</v>
      </c>
      <c r="B1" s="397"/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18.75" x14ac:dyDescent="0.3">
      <c r="B3" s="279" t="s">
        <v>243</v>
      </c>
    </row>
    <row r="4" spans="1:6" s="156" customFormat="1" ht="63.75" customHeight="1" x14ac:dyDescent="0.25">
      <c r="A4" s="307"/>
      <c r="B4" s="308" t="s">
        <v>110</v>
      </c>
      <c r="C4" s="309" t="s">
        <v>456</v>
      </c>
      <c r="D4" s="310" t="s">
        <v>454</v>
      </c>
    </row>
    <row r="5" spans="1:6" ht="31.5" x14ac:dyDescent="0.25">
      <c r="A5" s="157">
        <v>1</v>
      </c>
      <c r="B5" s="158" t="s">
        <v>344</v>
      </c>
      <c r="C5" s="183">
        <v>1577</v>
      </c>
      <c r="D5" s="346">
        <v>77.646479566715897</v>
      </c>
      <c r="F5" s="179"/>
    </row>
    <row r="6" spans="1:6" x14ac:dyDescent="0.25">
      <c r="A6" s="157">
        <v>2</v>
      </c>
      <c r="B6" s="158" t="s">
        <v>345</v>
      </c>
      <c r="C6" s="183">
        <v>142</v>
      </c>
      <c r="D6" s="346">
        <v>29.158110882956876</v>
      </c>
      <c r="F6" s="179"/>
    </row>
    <row r="7" spans="1:6" x14ac:dyDescent="0.25">
      <c r="A7" s="157">
        <v>3</v>
      </c>
      <c r="B7" s="158" t="s">
        <v>377</v>
      </c>
      <c r="C7" s="183">
        <v>89</v>
      </c>
      <c r="D7" s="346">
        <v>60.135135135135137</v>
      </c>
      <c r="F7" s="179"/>
    </row>
    <row r="8" spans="1:6" s="161" customFormat="1" ht="47.25" x14ac:dyDescent="0.25">
      <c r="A8" s="157">
        <v>4</v>
      </c>
      <c r="B8" s="158" t="s">
        <v>346</v>
      </c>
      <c r="C8" s="183">
        <v>86</v>
      </c>
      <c r="D8" s="346">
        <v>17.234468937875761</v>
      </c>
      <c r="F8" s="179"/>
    </row>
    <row r="9" spans="1:6" s="161" customFormat="1" x14ac:dyDescent="0.25">
      <c r="A9" s="157">
        <v>5</v>
      </c>
      <c r="B9" s="158" t="s">
        <v>354</v>
      </c>
      <c r="C9" s="183">
        <v>79</v>
      </c>
      <c r="D9" s="346">
        <v>86.813186813186817</v>
      </c>
      <c r="F9" s="179"/>
    </row>
    <row r="10" spans="1:6" s="161" customFormat="1" x14ac:dyDescent="0.25">
      <c r="A10" s="157">
        <v>6</v>
      </c>
      <c r="B10" s="158" t="s">
        <v>385</v>
      </c>
      <c r="C10" s="183">
        <v>74</v>
      </c>
      <c r="D10" s="346">
        <v>71.15384615384616</v>
      </c>
      <c r="F10" s="179"/>
    </row>
    <row r="11" spans="1:6" s="161" customFormat="1" x14ac:dyDescent="0.25">
      <c r="A11" s="157">
        <v>7</v>
      </c>
      <c r="B11" s="158" t="s">
        <v>358</v>
      </c>
      <c r="C11" s="183">
        <v>72</v>
      </c>
      <c r="D11" s="346">
        <v>77.41935483870968</v>
      </c>
      <c r="F11" s="179"/>
    </row>
    <row r="12" spans="1:6" s="161" customFormat="1" ht="21.75" customHeight="1" x14ac:dyDescent="0.25">
      <c r="A12" s="157">
        <v>8</v>
      </c>
      <c r="B12" s="158" t="s">
        <v>362</v>
      </c>
      <c r="C12" s="183">
        <v>61</v>
      </c>
      <c r="D12" s="346">
        <v>53.508771929824555</v>
      </c>
      <c r="F12" s="179"/>
    </row>
    <row r="13" spans="1:6" s="161" customFormat="1" x14ac:dyDescent="0.25">
      <c r="A13" s="157">
        <v>9</v>
      </c>
      <c r="B13" s="158" t="s">
        <v>348</v>
      </c>
      <c r="C13" s="183">
        <v>58</v>
      </c>
      <c r="D13" s="346">
        <v>55.238095238095241</v>
      </c>
      <c r="F13" s="179"/>
    </row>
    <row r="14" spans="1:6" s="161" customFormat="1" ht="20.25" customHeight="1" x14ac:dyDescent="0.25">
      <c r="A14" s="157">
        <v>10</v>
      </c>
      <c r="B14" s="158" t="s">
        <v>386</v>
      </c>
      <c r="C14" s="183">
        <v>57</v>
      </c>
      <c r="D14" s="346">
        <v>72.151898734177223</v>
      </c>
      <c r="F14" s="179"/>
    </row>
    <row r="15" spans="1:6" s="161" customFormat="1" x14ac:dyDescent="0.25">
      <c r="A15" s="157">
        <v>11</v>
      </c>
      <c r="B15" s="158" t="s">
        <v>353</v>
      </c>
      <c r="C15" s="183">
        <v>53</v>
      </c>
      <c r="D15" s="346">
        <v>80.303030303030312</v>
      </c>
      <c r="F15" s="179"/>
    </row>
    <row r="16" spans="1:6" s="161" customFormat="1" ht="31.5" x14ac:dyDescent="0.25">
      <c r="A16" s="157">
        <v>12</v>
      </c>
      <c r="B16" s="158" t="s">
        <v>373</v>
      </c>
      <c r="C16" s="183">
        <v>51</v>
      </c>
      <c r="D16" s="346">
        <v>75</v>
      </c>
      <c r="F16" s="179"/>
    </row>
    <row r="17" spans="1:6" s="161" customFormat="1" ht="31.5" x14ac:dyDescent="0.25">
      <c r="A17" s="157">
        <v>13</v>
      </c>
      <c r="B17" s="158" t="s">
        <v>374</v>
      </c>
      <c r="C17" s="183">
        <v>50</v>
      </c>
      <c r="D17" s="346">
        <v>64.935064935064929</v>
      </c>
      <c r="F17" s="179"/>
    </row>
    <row r="18" spans="1:6" s="161" customFormat="1" ht="31.5" x14ac:dyDescent="0.25">
      <c r="A18" s="157">
        <v>14</v>
      </c>
      <c r="B18" s="158" t="s">
        <v>402</v>
      </c>
      <c r="C18" s="183">
        <v>46</v>
      </c>
      <c r="D18" s="346">
        <v>74.193548387096769</v>
      </c>
      <c r="F18" s="179"/>
    </row>
    <row r="19" spans="1:6" s="161" customFormat="1" ht="18.75" customHeight="1" x14ac:dyDescent="0.25">
      <c r="A19" s="157">
        <v>15</v>
      </c>
      <c r="B19" s="158" t="s">
        <v>403</v>
      </c>
      <c r="C19" s="183">
        <v>45</v>
      </c>
      <c r="D19" s="346">
        <v>78.94736842105263</v>
      </c>
      <c r="F19" s="179"/>
    </row>
    <row r="20" spans="1:6" s="161" customFormat="1" x14ac:dyDescent="0.25">
      <c r="A20" s="157">
        <v>16</v>
      </c>
      <c r="B20" s="158" t="s">
        <v>363</v>
      </c>
      <c r="C20" s="183">
        <v>42</v>
      </c>
      <c r="D20" s="346">
        <v>54.545454545454547</v>
      </c>
      <c r="F20" s="179"/>
    </row>
    <row r="21" spans="1:6" s="161" customFormat="1" x14ac:dyDescent="0.25">
      <c r="A21" s="157">
        <v>17</v>
      </c>
      <c r="B21" s="158" t="s">
        <v>360</v>
      </c>
      <c r="C21" s="183">
        <v>41</v>
      </c>
      <c r="D21" s="346">
        <v>57.746478873239433</v>
      </c>
      <c r="F21" s="179"/>
    </row>
    <row r="22" spans="1:6" s="161" customFormat="1" ht="17.25" customHeight="1" x14ac:dyDescent="0.25">
      <c r="A22" s="157">
        <v>18</v>
      </c>
      <c r="B22" s="158" t="s">
        <v>369</v>
      </c>
      <c r="C22" s="183">
        <v>39</v>
      </c>
      <c r="D22" s="346">
        <v>18.396226415094347</v>
      </c>
      <c r="F22" s="179"/>
    </row>
    <row r="23" spans="1:6" s="161" customFormat="1" ht="23.25" customHeight="1" x14ac:dyDescent="0.25">
      <c r="A23" s="157">
        <v>19</v>
      </c>
      <c r="B23" s="158" t="s">
        <v>347</v>
      </c>
      <c r="C23" s="183">
        <v>39</v>
      </c>
      <c r="D23" s="346">
        <v>20.634920634920633</v>
      </c>
      <c r="F23" s="179"/>
    </row>
    <row r="24" spans="1:6" s="161" customFormat="1" ht="31.5" x14ac:dyDescent="0.25">
      <c r="A24" s="157">
        <v>20</v>
      </c>
      <c r="B24" s="158" t="s">
        <v>378</v>
      </c>
      <c r="C24" s="183">
        <v>39</v>
      </c>
      <c r="D24" s="346">
        <v>81.25</v>
      </c>
      <c r="F24" s="179"/>
    </row>
    <row r="25" spans="1:6" s="161" customFormat="1" x14ac:dyDescent="0.25">
      <c r="A25" s="157">
        <v>21</v>
      </c>
      <c r="B25" s="158" t="s">
        <v>371</v>
      </c>
      <c r="C25" s="183">
        <v>38</v>
      </c>
      <c r="D25" s="346">
        <v>44.186046511627907</v>
      </c>
      <c r="F25" s="179"/>
    </row>
    <row r="26" spans="1:6" s="161" customFormat="1" x14ac:dyDescent="0.25">
      <c r="A26" s="157">
        <v>22</v>
      </c>
      <c r="B26" s="158" t="s">
        <v>382</v>
      </c>
      <c r="C26" s="183">
        <v>38</v>
      </c>
      <c r="D26" s="346">
        <v>65.517241379310349</v>
      </c>
      <c r="F26" s="179"/>
    </row>
    <row r="27" spans="1:6" s="161" customFormat="1" ht="30.75" customHeight="1" x14ac:dyDescent="0.25">
      <c r="A27" s="157">
        <v>23</v>
      </c>
      <c r="B27" s="158" t="s">
        <v>395</v>
      </c>
      <c r="C27" s="183">
        <v>34</v>
      </c>
      <c r="D27" s="346">
        <v>65.384615384615387</v>
      </c>
      <c r="F27" s="179"/>
    </row>
    <row r="28" spans="1:6" s="161" customFormat="1" ht="17.25" customHeight="1" x14ac:dyDescent="0.25">
      <c r="A28" s="157">
        <v>24</v>
      </c>
      <c r="B28" s="158" t="s">
        <v>398</v>
      </c>
      <c r="C28" s="183">
        <v>33</v>
      </c>
      <c r="D28" s="346">
        <v>62.264150943396231</v>
      </c>
      <c r="F28" s="179"/>
    </row>
    <row r="29" spans="1:6" s="161" customFormat="1" x14ac:dyDescent="0.25">
      <c r="A29" s="157">
        <v>25</v>
      </c>
      <c r="B29" s="158" t="s">
        <v>372</v>
      </c>
      <c r="C29" s="183">
        <v>32</v>
      </c>
      <c r="D29" s="346">
        <v>74.418604651162795</v>
      </c>
      <c r="F29" s="179"/>
    </row>
    <row r="30" spans="1:6" s="161" customFormat="1" ht="31.5" x14ac:dyDescent="0.25">
      <c r="A30" s="157">
        <v>26</v>
      </c>
      <c r="B30" s="158" t="s">
        <v>349</v>
      </c>
      <c r="C30" s="183">
        <v>26</v>
      </c>
      <c r="D30" s="346">
        <v>16.149068322981378</v>
      </c>
      <c r="F30" s="179"/>
    </row>
    <row r="31" spans="1:6" s="161" customFormat="1" x14ac:dyDescent="0.25">
      <c r="A31" s="157">
        <v>27</v>
      </c>
      <c r="B31" s="158" t="s">
        <v>409</v>
      </c>
      <c r="C31" s="183">
        <v>26</v>
      </c>
      <c r="D31" s="346">
        <v>66.666666666666657</v>
      </c>
      <c r="F31" s="179"/>
    </row>
    <row r="32" spans="1:6" s="161" customFormat="1" ht="31.5" x14ac:dyDescent="0.25">
      <c r="A32" s="157">
        <v>28</v>
      </c>
      <c r="B32" s="158" t="s">
        <v>463</v>
      </c>
      <c r="C32" s="183">
        <v>26</v>
      </c>
      <c r="D32" s="346">
        <v>76.470588235294116</v>
      </c>
      <c r="F32" s="179"/>
    </row>
    <row r="33" spans="1:6" s="161" customFormat="1" ht="31.5" x14ac:dyDescent="0.25">
      <c r="A33" s="157">
        <v>29</v>
      </c>
      <c r="B33" s="158" t="s">
        <v>477</v>
      </c>
      <c r="C33" s="183">
        <v>23</v>
      </c>
      <c r="D33" s="346">
        <v>74.193548387096769</v>
      </c>
      <c r="F33" s="179"/>
    </row>
    <row r="34" spans="1:6" s="161" customFormat="1" x14ac:dyDescent="0.25">
      <c r="A34" s="157">
        <v>30</v>
      </c>
      <c r="B34" s="158" t="s">
        <v>356</v>
      </c>
      <c r="C34" s="183">
        <v>20</v>
      </c>
      <c r="D34" s="346">
        <v>21.739130434782609</v>
      </c>
      <c r="F34" s="179"/>
    </row>
    <row r="35" spans="1:6" s="161" customFormat="1" x14ac:dyDescent="0.25">
      <c r="A35" s="157">
        <v>31</v>
      </c>
      <c r="B35" s="162" t="s">
        <v>384</v>
      </c>
      <c r="C35" s="178">
        <v>20</v>
      </c>
      <c r="D35" s="346">
        <v>60.606060606060609</v>
      </c>
      <c r="F35" s="179"/>
    </row>
    <row r="36" spans="1:6" s="161" customFormat="1" ht="31.5" x14ac:dyDescent="0.25">
      <c r="A36" s="157">
        <v>32</v>
      </c>
      <c r="B36" s="158" t="s">
        <v>381</v>
      </c>
      <c r="C36" s="183">
        <v>19</v>
      </c>
      <c r="D36" s="346">
        <v>61.29032258064516</v>
      </c>
      <c r="F36" s="179"/>
    </row>
    <row r="37" spans="1:6" s="161" customFormat="1" x14ac:dyDescent="0.25">
      <c r="A37" s="157">
        <v>33</v>
      </c>
      <c r="B37" s="158" t="s">
        <v>401</v>
      </c>
      <c r="C37" s="183">
        <v>19</v>
      </c>
      <c r="D37" s="346">
        <v>76</v>
      </c>
      <c r="F37" s="179"/>
    </row>
    <row r="38" spans="1:6" s="161" customFormat="1" ht="29.25" customHeight="1" x14ac:dyDescent="0.25">
      <c r="A38" s="157">
        <v>34</v>
      </c>
      <c r="B38" s="158" t="s">
        <v>383</v>
      </c>
      <c r="C38" s="183">
        <v>18</v>
      </c>
      <c r="D38" s="346">
        <v>56.25</v>
      </c>
      <c r="F38" s="179"/>
    </row>
    <row r="39" spans="1:6" s="161" customFormat="1" ht="31.5" x14ac:dyDescent="0.25">
      <c r="A39" s="157">
        <v>35</v>
      </c>
      <c r="B39" s="158" t="s">
        <v>457</v>
      </c>
      <c r="C39" s="183">
        <v>17</v>
      </c>
      <c r="D39" s="346">
        <v>89.473684210526315</v>
      </c>
      <c r="F39" s="179"/>
    </row>
    <row r="40" spans="1:6" s="161" customFormat="1" x14ac:dyDescent="0.25">
      <c r="A40" s="157">
        <v>36</v>
      </c>
      <c r="B40" s="158" t="s">
        <v>355</v>
      </c>
      <c r="C40" s="183">
        <v>16</v>
      </c>
      <c r="D40" s="346">
        <v>47.058823529411768</v>
      </c>
      <c r="F40" s="179"/>
    </row>
    <row r="41" spans="1:6" ht="16.5" customHeight="1" x14ac:dyDescent="0.25">
      <c r="A41" s="157">
        <v>37</v>
      </c>
      <c r="B41" s="163" t="s">
        <v>366</v>
      </c>
      <c r="C41" s="183">
        <v>16</v>
      </c>
      <c r="D41" s="347">
        <v>84.21052631578948</v>
      </c>
      <c r="F41" s="179"/>
    </row>
    <row r="42" spans="1:6" ht="21" customHeight="1" x14ac:dyDescent="0.25">
      <c r="A42" s="157">
        <v>38</v>
      </c>
      <c r="B42" s="165" t="s">
        <v>367</v>
      </c>
      <c r="C42" s="183">
        <v>15</v>
      </c>
      <c r="D42" s="347">
        <v>27.777777777777786</v>
      </c>
      <c r="F42" s="179"/>
    </row>
    <row r="43" spans="1:6" x14ac:dyDescent="0.25">
      <c r="A43" s="157">
        <v>39</v>
      </c>
      <c r="B43" s="158" t="s">
        <v>397</v>
      </c>
      <c r="C43" s="183">
        <v>15</v>
      </c>
      <c r="D43" s="347">
        <v>57.692307692307693</v>
      </c>
      <c r="F43" s="179"/>
    </row>
    <row r="44" spans="1:6" ht="14.25" customHeight="1" x14ac:dyDescent="0.25">
      <c r="A44" s="157">
        <v>40</v>
      </c>
      <c r="B44" s="158" t="s">
        <v>462</v>
      </c>
      <c r="C44" s="183">
        <v>15</v>
      </c>
      <c r="D44" s="347">
        <v>83.333333333333329</v>
      </c>
      <c r="F44" s="179"/>
    </row>
    <row r="45" spans="1:6" x14ac:dyDescent="0.25">
      <c r="A45" s="157">
        <v>41</v>
      </c>
      <c r="B45" s="158" t="s">
        <v>450</v>
      </c>
      <c r="C45" s="183">
        <v>14</v>
      </c>
      <c r="D45" s="347">
        <v>11.111111111111114</v>
      </c>
      <c r="F45" s="179"/>
    </row>
    <row r="46" spans="1:6" ht="31.5" x14ac:dyDescent="0.25">
      <c r="A46" s="157">
        <v>42</v>
      </c>
      <c r="B46" s="158" t="s">
        <v>359</v>
      </c>
      <c r="C46" s="183">
        <v>14</v>
      </c>
      <c r="D46" s="347">
        <v>46.666666666666664</v>
      </c>
      <c r="F46" s="179"/>
    </row>
    <row r="47" spans="1:6" ht="19.5" customHeight="1" x14ac:dyDescent="0.25">
      <c r="A47" s="157">
        <v>43</v>
      </c>
      <c r="B47" s="166" t="s">
        <v>364</v>
      </c>
      <c r="C47" s="183">
        <v>13</v>
      </c>
      <c r="D47" s="347">
        <v>18.309859154929569</v>
      </c>
      <c r="F47" s="179"/>
    </row>
    <row r="48" spans="1:6" ht="16.5" customHeight="1" x14ac:dyDescent="0.25">
      <c r="A48" s="157">
        <v>44</v>
      </c>
      <c r="B48" s="166" t="s">
        <v>563</v>
      </c>
      <c r="C48" s="183">
        <v>13</v>
      </c>
      <c r="D48" s="347">
        <v>59.090909090909093</v>
      </c>
      <c r="F48" s="179"/>
    </row>
    <row r="49" spans="1:6" ht="15" customHeight="1" x14ac:dyDescent="0.25">
      <c r="A49" s="157">
        <v>45</v>
      </c>
      <c r="B49" s="166" t="s">
        <v>487</v>
      </c>
      <c r="C49" s="183">
        <v>13</v>
      </c>
      <c r="D49" s="347">
        <v>65</v>
      </c>
      <c r="F49" s="179"/>
    </row>
    <row r="50" spans="1:6" x14ac:dyDescent="0.25">
      <c r="A50" s="157">
        <v>46</v>
      </c>
      <c r="B50" s="166" t="s">
        <v>498</v>
      </c>
      <c r="C50" s="183">
        <v>13</v>
      </c>
      <c r="D50" s="347">
        <v>68.421052631578945</v>
      </c>
      <c r="F50" s="179"/>
    </row>
    <row r="51" spans="1:6" ht="29.25" customHeight="1" x14ac:dyDescent="0.25">
      <c r="A51" s="157">
        <v>47</v>
      </c>
      <c r="B51" s="166" t="s">
        <v>507</v>
      </c>
      <c r="C51" s="183">
        <v>13</v>
      </c>
      <c r="D51" s="347">
        <v>72.222222222222229</v>
      </c>
      <c r="F51" s="179"/>
    </row>
    <row r="52" spans="1:6" ht="15.75" customHeight="1" x14ac:dyDescent="0.25">
      <c r="A52" s="157">
        <v>48</v>
      </c>
      <c r="B52" s="166" t="s">
        <v>488</v>
      </c>
      <c r="C52" s="183">
        <v>13</v>
      </c>
      <c r="D52" s="347">
        <v>76.470588235294116</v>
      </c>
      <c r="F52" s="179"/>
    </row>
    <row r="53" spans="1:6" ht="31.5" x14ac:dyDescent="0.25">
      <c r="A53" s="157">
        <v>49</v>
      </c>
      <c r="B53" s="166" t="s">
        <v>365</v>
      </c>
      <c r="C53" s="183">
        <v>12</v>
      </c>
      <c r="D53" s="347">
        <v>12.631578947368411</v>
      </c>
      <c r="F53" s="179"/>
    </row>
    <row r="54" spans="1:6" ht="20.25" customHeight="1" x14ac:dyDescent="0.25">
      <c r="A54" s="157">
        <v>50</v>
      </c>
      <c r="B54" s="165" t="s">
        <v>482</v>
      </c>
      <c r="C54" s="183">
        <v>12</v>
      </c>
      <c r="D54" s="347">
        <v>35.294117647058826</v>
      </c>
      <c r="F54" s="179"/>
    </row>
    <row r="55" spans="1:6" x14ac:dyDescent="0.25">
      <c r="C55" s="345"/>
      <c r="D55" s="348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B51" sqref="B51"/>
    </sheetView>
  </sheetViews>
  <sheetFormatPr defaultRowHeight="15.75" x14ac:dyDescent="0.25"/>
  <cols>
    <col min="1" max="1" width="4.28515625" style="227" customWidth="1"/>
    <col min="2" max="2" width="61.42578125" style="167" customWidth="1"/>
    <col min="3" max="3" width="24.7109375" style="156" customWidth="1"/>
    <col min="4" max="224" width="8.85546875" style="155"/>
    <col min="225" max="225" width="4.28515625" style="155" customWidth="1"/>
    <col min="226" max="226" width="31.140625" style="155" customWidth="1"/>
    <col min="227" max="229" width="10" style="155" customWidth="1"/>
    <col min="230" max="230" width="10.28515625" style="155" customWidth="1"/>
    <col min="231" max="232" width="10" style="155" customWidth="1"/>
    <col min="233" max="480" width="8.85546875" style="155"/>
    <col min="481" max="481" width="4.28515625" style="155" customWidth="1"/>
    <col min="482" max="482" width="31.140625" style="155" customWidth="1"/>
    <col min="483" max="485" width="10" style="155" customWidth="1"/>
    <col min="486" max="486" width="10.28515625" style="155" customWidth="1"/>
    <col min="487" max="488" width="10" style="155" customWidth="1"/>
    <col min="489" max="736" width="8.85546875" style="155"/>
    <col min="737" max="737" width="4.28515625" style="155" customWidth="1"/>
    <col min="738" max="738" width="31.140625" style="155" customWidth="1"/>
    <col min="739" max="741" width="10" style="155" customWidth="1"/>
    <col min="742" max="742" width="10.28515625" style="155" customWidth="1"/>
    <col min="743" max="744" width="10" style="155" customWidth="1"/>
    <col min="745" max="992" width="8.85546875" style="155"/>
    <col min="993" max="993" width="4.28515625" style="155" customWidth="1"/>
    <col min="994" max="994" width="31.140625" style="155" customWidth="1"/>
    <col min="995" max="997" width="10" style="155" customWidth="1"/>
    <col min="998" max="998" width="10.28515625" style="155" customWidth="1"/>
    <col min="999" max="1000" width="10" style="155" customWidth="1"/>
    <col min="1001" max="1248" width="8.85546875" style="155"/>
    <col min="1249" max="1249" width="4.28515625" style="155" customWidth="1"/>
    <col min="1250" max="1250" width="31.140625" style="155" customWidth="1"/>
    <col min="1251" max="1253" width="10" style="155" customWidth="1"/>
    <col min="1254" max="1254" width="10.28515625" style="155" customWidth="1"/>
    <col min="1255" max="1256" width="10" style="155" customWidth="1"/>
    <col min="1257" max="1504" width="8.85546875" style="155"/>
    <col min="1505" max="1505" width="4.28515625" style="155" customWidth="1"/>
    <col min="1506" max="1506" width="31.140625" style="155" customWidth="1"/>
    <col min="1507" max="1509" width="10" style="155" customWidth="1"/>
    <col min="1510" max="1510" width="10.28515625" style="155" customWidth="1"/>
    <col min="1511" max="1512" width="10" style="155" customWidth="1"/>
    <col min="1513" max="1760" width="8.85546875" style="155"/>
    <col min="1761" max="1761" width="4.28515625" style="155" customWidth="1"/>
    <col min="1762" max="1762" width="31.140625" style="155" customWidth="1"/>
    <col min="1763" max="1765" width="10" style="155" customWidth="1"/>
    <col min="1766" max="1766" width="10.28515625" style="155" customWidth="1"/>
    <col min="1767" max="1768" width="10" style="155" customWidth="1"/>
    <col min="1769" max="2016" width="8.85546875" style="155"/>
    <col min="2017" max="2017" width="4.28515625" style="155" customWidth="1"/>
    <col min="2018" max="2018" width="31.140625" style="155" customWidth="1"/>
    <col min="2019" max="2021" width="10" style="155" customWidth="1"/>
    <col min="2022" max="2022" width="10.28515625" style="155" customWidth="1"/>
    <col min="2023" max="2024" width="10" style="155" customWidth="1"/>
    <col min="2025" max="2272" width="8.85546875" style="155"/>
    <col min="2273" max="2273" width="4.28515625" style="155" customWidth="1"/>
    <col min="2274" max="2274" width="31.140625" style="155" customWidth="1"/>
    <col min="2275" max="2277" width="10" style="155" customWidth="1"/>
    <col min="2278" max="2278" width="10.28515625" style="155" customWidth="1"/>
    <col min="2279" max="2280" width="10" style="155" customWidth="1"/>
    <col min="2281" max="2528" width="8.85546875" style="155"/>
    <col min="2529" max="2529" width="4.28515625" style="155" customWidth="1"/>
    <col min="2530" max="2530" width="31.140625" style="155" customWidth="1"/>
    <col min="2531" max="2533" width="10" style="155" customWidth="1"/>
    <col min="2534" max="2534" width="10.28515625" style="155" customWidth="1"/>
    <col min="2535" max="2536" width="10" style="155" customWidth="1"/>
    <col min="2537" max="2784" width="8.85546875" style="155"/>
    <col min="2785" max="2785" width="4.28515625" style="155" customWidth="1"/>
    <col min="2786" max="2786" width="31.140625" style="155" customWidth="1"/>
    <col min="2787" max="2789" width="10" style="155" customWidth="1"/>
    <col min="2790" max="2790" width="10.28515625" style="155" customWidth="1"/>
    <col min="2791" max="2792" width="10" style="155" customWidth="1"/>
    <col min="2793" max="3040" width="8.85546875" style="155"/>
    <col min="3041" max="3041" width="4.28515625" style="155" customWidth="1"/>
    <col min="3042" max="3042" width="31.140625" style="155" customWidth="1"/>
    <col min="3043" max="3045" width="10" style="155" customWidth="1"/>
    <col min="3046" max="3046" width="10.28515625" style="155" customWidth="1"/>
    <col min="3047" max="3048" width="10" style="155" customWidth="1"/>
    <col min="3049" max="3296" width="8.85546875" style="155"/>
    <col min="3297" max="3297" width="4.28515625" style="155" customWidth="1"/>
    <col min="3298" max="3298" width="31.140625" style="155" customWidth="1"/>
    <col min="3299" max="3301" width="10" style="155" customWidth="1"/>
    <col min="3302" max="3302" width="10.28515625" style="155" customWidth="1"/>
    <col min="3303" max="3304" width="10" style="155" customWidth="1"/>
    <col min="3305" max="3552" width="8.85546875" style="155"/>
    <col min="3553" max="3553" width="4.28515625" style="155" customWidth="1"/>
    <col min="3554" max="3554" width="31.140625" style="155" customWidth="1"/>
    <col min="3555" max="3557" width="10" style="155" customWidth="1"/>
    <col min="3558" max="3558" width="10.28515625" style="155" customWidth="1"/>
    <col min="3559" max="3560" width="10" style="155" customWidth="1"/>
    <col min="3561" max="3808" width="8.85546875" style="155"/>
    <col min="3809" max="3809" width="4.28515625" style="155" customWidth="1"/>
    <col min="3810" max="3810" width="31.140625" style="155" customWidth="1"/>
    <col min="3811" max="3813" width="10" style="155" customWidth="1"/>
    <col min="3814" max="3814" width="10.28515625" style="155" customWidth="1"/>
    <col min="3815" max="3816" width="10" style="155" customWidth="1"/>
    <col min="3817" max="4064" width="8.85546875" style="155"/>
    <col min="4065" max="4065" width="4.28515625" style="155" customWidth="1"/>
    <col min="4066" max="4066" width="31.140625" style="155" customWidth="1"/>
    <col min="4067" max="4069" width="10" style="155" customWidth="1"/>
    <col min="4070" max="4070" width="10.28515625" style="155" customWidth="1"/>
    <col min="4071" max="4072" width="10" style="155" customWidth="1"/>
    <col min="4073" max="4320" width="8.85546875" style="155"/>
    <col min="4321" max="4321" width="4.28515625" style="155" customWidth="1"/>
    <col min="4322" max="4322" width="31.140625" style="155" customWidth="1"/>
    <col min="4323" max="4325" width="10" style="155" customWidth="1"/>
    <col min="4326" max="4326" width="10.28515625" style="155" customWidth="1"/>
    <col min="4327" max="4328" width="10" style="155" customWidth="1"/>
    <col min="4329" max="4576" width="8.85546875" style="155"/>
    <col min="4577" max="4577" width="4.28515625" style="155" customWidth="1"/>
    <col min="4578" max="4578" width="31.140625" style="155" customWidth="1"/>
    <col min="4579" max="4581" width="10" style="155" customWidth="1"/>
    <col min="4582" max="4582" width="10.28515625" style="155" customWidth="1"/>
    <col min="4583" max="4584" width="10" style="155" customWidth="1"/>
    <col min="4585" max="4832" width="8.85546875" style="155"/>
    <col min="4833" max="4833" width="4.28515625" style="155" customWidth="1"/>
    <col min="4834" max="4834" width="31.140625" style="155" customWidth="1"/>
    <col min="4835" max="4837" width="10" style="155" customWidth="1"/>
    <col min="4838" max="4838" width="10.28515625" style="155" customWidth="1"/>
    <col min="4839" max="4840" width="10" style="155" customWidth="1"/>
    <col min="4841" max="5088" width="8.85546875" style="155"/>
    <col min="5089" max="5089" width="4.28515625" style="155" customWidth="1"/>
    <col min="5090" max="5090" width="31.140625" style="155" customWidth="1"/>
    <col min="5091" max="5093" width="10" style="155" customWidth="1"/>
    <col min="5094" max="5094" width="10.28515625" style="155" customWidth="1"/>
    <col min="5095" max="5096" width="10" style="155" customWidth="1"/>
    <col min="5097" max="5344" width="8.85546875" style="155"/>
    <col min="5345" max="5345" width="4.28515625" style="155" customWidth="1"/>
    <col min="5346" max="5346" width="31.140625" style="155" customWidth="1"/>
    <col min="5347" max="5349" width="10" style="155" customWidth="1"/>
    <col min="5350" max="5350" width="10.28515625" style="155" customWidth="1"/>
    <col min="5351" max="5352" width="10" style="155" customWidth="1"/>
    <col min="5353" max="5600" width="8.85546875" style="155"/>
    <col min="5601" max="5601" width="4.28515625" style="155" customWidth="1"/>
    <col min="5602" max="5602" width="31.140625" style="155" customWidth="1"/>
    <col min="5603" max="5605" width="10" style="155" customWidth="1"/>
    <col min="5606" max="5606" width="10.28515625" style="155" customWidth="1"/>
    <col min="5607" max="5608" width="10" style="155" customWidth="1"/>
    <col min="5609" max="5856" width="8.85546875" style="155"/>
    <col min="5857" max="5857" width="4.28515625" style="155" customWidth="1"/>
    <col min="5858" max="5858" width="31.140625" style="155" customWidth="1"/>
    <col min="5859" max="5861" width="10" style="155" customWidth="1"/>
    <col min="5862" max="5862" width="10.28515625" style="155" customWidth="1"/>
    <col min="5863" max="5864" width="10" style="155" customWidth="1"/>
    <col min="5865" max="6112" width="8.85546875" style="155"/>
    <col min="6113" max="6113" width="4.28515625" style="155" customWidth="1"/>
    <col min="6114" max="6114" width="31.140625" style="155" customWidth="1"/>
    <col min="6115" max="6117" width="10" style="155" customWidth="1"/>
    <col min="6118" max="6118" width="10.28515625" style="155" customWidth="1"/>
    <col min="6119" max="6120" width="10" style="155" customWidth="1"/>
    <col min="6121" max="6368" width="8.85546875" style="155"/>
    <col min="6369" max="6369" width="4.28515625" style="155" customWidth="1"/>
    <col min="6370" max="6370" width="31.140625" style="155" customWidth="1"/>
    <col min="6371" max="6373" width="10" style="155" customWidth="1"/>
    <col min="6374" max="6374" width="10.28515625" style="155" customWidth="1"/>
    <col min="6375" max="6376" width="10" style="155" customWidth="1"/>
    <col min="6377" max="6624" width="8.85546875" style="155"/>
    <col min="6625" max="6625" width="4.28515625" style="155" customWidth="1"/>
    <col min="6626" max="6626" width="31.140625" style="155" customWidth="1"/>
    <col min="6627" max="6629" width="10" style="155" customWidth="1"/>
    <col min="6630" max="6630" width="10.28515625" style="155" customWidth="1"/>
    <col min="6631" max="6632" width="10" style="155" customWidth="1"/>
    <col min="6633" max="6880" width="8.85546875" style="155"/>
    <col min="6881" max="6881" width="4.28515625" style="155" customWidth="1"/>
    <col min="6882" max="6882" width="31.140625" style="155" customWidth="1"/>
    <col min="6883" max="6885" width="10" style="155" customWidth="1"/>
    <col min="6886" max="6886" width="10.28515625" style="155" customWidth="1"/>
    <col min="6887" max="6888" width="10" style="155" customWidth="1"/>
    <col min="6889" max="7136" width="8.85546875" style="155"/>
    <col min="7137" max="7137" width="4.28515625" style="155" customWidth="1"/>
    <col min="7138" max="7138" width="31.140625" style="155" customWidth="1"/>
    <col min="7139" max="7141" width="10" style="155" customWidth="1"/>
    <col min="7142" max="7142" width="10.28515625" style="155" customWidth="1"/>
    <col min="7143" max="7144" width="10" style="155" customWidth="1"/>
    <col min="7145" max="7392" width="8.85546875" style="155"/>
    <col min="7393" max="7393" width="4.28515625" style="155" customWidth="1"/>
    <col min="7394" max="7394" width="31.140625" style="155" customWidth="1"/>
    <col min="7395" max="7397" width="10" style="155" customWidth="1"/>
    <col min="7398" max="7398" width="10.28515625" style="155" customWidth="1"/>
    <col min="7399" max="7400" width="10" style="155" customWidth="1"/>
    <col min="7401" max="7648" width="8.85546875" style="155"/>
    <col min="7649" max="7649" width="4.28515625" style="155" customWidth="1"/>
    <col min="7650" max="7650" width="31.140625" style="155" customWidth="1"/>
    <col min="7651" max="7653" width="10" style="155" customWidth="1"/>
    <col min="7654" max="7654" width="10.28515625" style="155" customWidth="1"/>
    <col min="7655" max="7656" width="10" style="155" customWidth="1"/>
    <col min="7657" max="7904" width="8.85546875" style="155"/>
    <col min="7905" max="7905" width="4.28515625" style="155" customWidth="1"/>
    <col min="7906" max="7906" width="31.140625" style="155" customWidth="1"/>
    <col min="7907" max="7909" width="10" style="155" customWidth="1"/>
    <col min="7910" max="7910" width="10.28515625" style="155" customWidth="1"/>
    <col min="7911" max="7912" width="10" style="155" customWidth="1"/>
    <col min="7913" max="8160" width="8.85546875" style="155"/>
    <col min="8161" max="8161" width="4.28515625" style="155" customWidth="1"/>
    <col min="8162" max="8162" width="31.140625" style="155" customWidth="1"/>
    <col min="8163" max="8165" width="10" style="155" customWidth="1"/>
    <col min="8166" max="8166" width="10.28515625" style="155" customWidth="1"/>
    <col min="8167" max="8168" width="10" style="155" customWidth="1"/>
    <col min="8169" max="8416" width="8.85546875" style="155"/>
    <col min="8417" max="8417" width="4.28515625" style="155" customWidth="1"/>
    <col min="8418" max="8418" width="31.140625" style="155" customWidth="1"/>
    <col min="8419" max="8421" width="10" style="155" customWidth="1"/>
    <col min="8422" max="8422" width="10.28515625" style="155" customWidth="1"/>
    <col min="8423" max="8424" width="10" style="155" customWidth="1"/>
    <col min="8425" max="8672" width="8.85546875" style="155"/>
    <col min="8673" max="8673" width="4.28515625" style="155" customWidth="1"/>
    <col min="8674" max="8674" width="31.140625" style="155" customWidth="1"/>
    <col min="8675" max="8677" width="10" style="155" customWidth="1"/>
    <col min="8678" max="8678" width="10.28515625" style="155" customWidth="1"/>
    <col min="8679" max="8680" width="10" style="155" customWidth="1"/>
    <col min="8681" max="8928" width="8.85546875" style="155"/>
    <col min="8929" max="8929" width="4.28515625" style="155" customWidth="1"/>
    <col min="8930" max="8930" width="31.140625" style="155" customWidth="1"/>
    <col min="8931" max="8933" width="10" style="155" customWidth="1"/>
    <col min="8934" max="8934" width="10.28515625" style="155" customWidth="1"/>
    <col min="8935" max="8936" width="10" style="155" customWidth="1"/>
    <col min="8937" max="9184" width="8.85546875" style="155"/>
    <col min="9185" max="9185" width="4.28515625" style="155" customWidth="1"/>
    <col min="9186" max="9186" width="31.140625" style="155" customWidth="1"/>
    <col min="9187" max="9189" width="10" style="155" customWidth="1"/>
    <col min="9190" max="9190" width="10.28515625" style="155" customWidth="1"/>
    <col min="9191" max="9192" width="10" style="155" customWidth="1"/>
    <col min="9193" max="9440" width="8.85546875" style="155"/>
    <col min="9441" max="9441" width="4.28515625" style="155" customWidth="1"/>
    <col min="9442" max="9442" width="31.140625" style="155" customWidth="1"/>
    <col min="9443" max="9445" width="10" style="155" customWidth="1"/>
    <col min="9446" max="9446" width="10.28515625" style="155" customWidth="1"/>
    <col min="9447" max="9448" width="10" style="155" customWidth="1"/>
    <col min="9449" max="9696" width="8.85546875" style="155"/>
    <col min="9697" max="9697" width="4.28515625" style="155" customWidth="1"/>
    <col min="9698" max="9698" width="31.140625" style="155" customWidth="1"/>
    <col min="9699" max="9701" width="10" style="155" customWidth="1"/>
    <col min="9702" max="9702" width="10.28515625" style="155" customWidth="1"/>
    <col min="9703" max="9704" width="10" style="155" customWidth="1"/>
    <col min="9705" max="9952" width="8.85546875" style="155"/>
    <col min="9953" max="9953" width="4.28515625" style="155" customWidth="1"/>
    <col min="9954" max="9954" width="31.140625" style="155" customWidth="1"/>
    <col min="9955" max="9957" width="10" style="155" customWidth="1"/>
    <col min="9958" max="9958" width="10.28515625" style="155" customWidth="1"/>
    <col min="9959" max="9960" width="10" style="155" customWidth="1"/>
    <col min="9961" max="10208" width="8.85546875" style="155"/>
    <col min="10209" max="10209" width="4.28515625" style="155" customWidth="1"/>
    <col min="10210" max="10210" width="31.140625" style="155" customWidth="1"/>
    <col min="10211" max="10213" width="10" style="155" customWidth="1"/>
    <col min="10214" max="10214" width="10.28515625" style="155" customWidth="1"/>
    <col min="10215" max="10216" width="10" style="155" customWidth="1"/>
    <col min="10217" max="10464" width="8.85546875" style="155"/>
    <col min="10465" max="10465" width="4.28515625" style="155" customWidth="1"/>
    <col min="10466" max="10466" width="31.140625" style="155" customWidth="1"/>
    <col min="10467" max="10469" width="10" style="155" customWidth="1"/>
    <col min="10470" max="10470" width="10.28515625" style="155" customWidth="1"/>
    <col min="10471" max="10472" width="10" style="155" customWidth="1"/>
    <col min="10473" max="10720" width="8.85546875" style="155"/>
    <col min="10721" max="10721" width="4.28515625" style="155" customWidth="1"/>
    <col min="10722" max="10722" width="31.140625" style="155" customWidth="1"/>
    <col min="10723" max="10725" width="10" style="155" customWidth="1"/>
    <col min="10726" max="10726" width="10.28515625" style="155" customWidth="1"/>
    <col min="10727" max="10728" width="10" style="155" customWidth="1"/>
    <col min="10729" max="10976" width="8.85546875" style="155"/>
    <col min="10977" max="10977" width="4.28515625" style="155" customWidth="1"/>
    <col min="10978" max="10978" width="31.140625" style="155" customWidth="1"/>
    <col min="10979" max="10981" width="10" style="155" customWidth="1"/>
    <col min="10982" max="10982" width="10.28515625" style="155" customWidth="1"/>
    <col min="10983" max="10984" width="10" style="155" customWidth="1"/>
    <col min="10985" max="11232" width="8.85546875" style="155"/>
    <col min="11233" max="11233" width="4.28515625" style="155" customWidth="1"/>
    <col min="11234" max="11234" width="31.140625" style="155" customWidth="1"/>
    <col min="11235" max="11237" width="10" style="155" customWidth="1"/>
    <col min="11238" max="11238" width="10.28515625" style="155" customWidth="1"/>
    <col min="11239" max="11240" width="10" style="155" customWidth="1"/>
    <col min="11241" max="11488" width="8.85546875" style="155"/>
    <col min="11489" max="11489" width="4.28515625" style="155" customWidth="1"/>
    <col min="11490" max="11490" width="31.140625" style="155" customWidth="1"/>
    <col min="11491" max="11493" width="10" style="155" customWidth="1"/>
    <col min="11494" max="11494" width="10.28515625" style="155" customWidth="1"/>
    <col min="11495" max="11496" width="10" style="155" customWidth="1"/>
    <col min="11497" max="11744" width="8.85546875" style="155"/>
    <col min="11745" max="11745" width="4.28515625" style="155" customWidth="1"/>
    <col min="11746" max="11746" width="31.140625" style="155" customWidth="1"/>
    <col min="11747" max="11749" width="10" style="155" customWidth="1"/>
    <col min="11750" max="11750" width="10.28515625" style="155" customWidth="1"/>
    <col min="11751" max="11752" width="10" style="155" customWidth="1"/>
    <col min="11753" max="12000" width="8.85546875" style="155"/>
    <col min="12001" max="12001" width="4.28515625" style="155" customWidth="1"/>
    <col min="12002" max="12002" width="31.140625" style="155" customWidth="1"/>
    <col min="12003" max="12005" width="10" style="155" customWidth="1"/>
    <col min="12006" max="12006" width="10.28515625" style="155" customWidth="1"/>
    <col min="12007" max="12008" width="10" style="155" customWidth="1"/>
    <col min="12009" max="12256" width="8.85546875" style="155"/>
    <col min="12257" max="12257" width="4.28515625" style="155" customWidth="1"/>
    <col min="12258" max="12258" width="31.140625" style="155" customWidth="1"/>
    <col min="12259" max="12261" width="10" style="155" customWidth="1"/>
    <col min="12262" max="12262" width="10.28515625" style="155" customWidth="1"/>
    <col min="12263" max="12264" width="10" style="155" customWidth="1"/>
    <col min="12265" max="12512" width="8.85546875" style="155"/>
    <col min="12513" max="12513" width="4.28515625" style="155" customWidth="1"/>
    <col min="12514" max="12514" width="31.140625" style="155" customWidth="1"/>
    <col min="12515" max="12517" width="10" style="155" customWidth="1"/>
    <col min="12518" max="12518" width="10.28515625" style="155" customWidth="1"/>
    <col min="12519" max="12520" width="10" style="155" customWidth="1"/>
    <col min="12521" max="12768" width="8.85546875" style="155"/>
    <col min="12769" max="12769" width="4.28515625" style="155" customWidth="1"/>
    <col min="12770" max="12770" width="31.140625" style="155" customWidth="1"/>
    <col min="12771" max="12773" width="10" style="155" customWidth="1"/>
    <col min="12774" max="12774" width="10.28515625" style="155" customWidth="1"/>
    <col min="12775" max="12776" width="10" style="155" customWidth="1"/>
    <col min="12777" max="13024" width="8.85546875" style="155"/>
    <col min="13025" max="13025" width="4.28515625" style="155" customWidth="1"/>
    <col min="13026" max="13026" width="31.140625" style="155" customWidth="1"/>
    <col min="13027" max="13029" width="10" style="155" customWidth="1"/>
    <col min="13030" max="13030" width="10.28515625" style="155" customWidth="1"/>
    <col min="13031" max="13032" width="10" style="155" customWidth="1"/>
    <col min="13033" max="13280" width="8.85546875" style="155"/>
    <col min="13281" max="13281" width="4.28515625" style="155" customWidth="1"/>
    <col min="13282" max="13282" width="31.140625" style="155" customWidth="1"/>
    <col min="13283" max="13285" width="10" style="155" customWidth="1"/>
    <col min="13286" max="13286" width="10.28515625" style="155" customWidth="1"/>
    <col min="13287" max="13288" width="10" style="155" customWidth="1"/>
    <col min="13289" max="13536" width="8.85546875" style="155"/>
    <col min="13537" max="13537" width="4.28515625" style="155" customWidth="1"/>
    <col min="13538" max="13538" width="31.140625" style="155" customWidth="1"/>
    <col min="13539" max="13541" width="10" style="155" customWidth="1"/>
    <col min="13542" max="13542" width="10.28515625" style="155" customWidth="1"/>
    <col min="13543" max="13544" width="10" style="155" customWidth="1"/>
    <col min="13545" max="13792" width="8.85546875" style="155"/>
    <col min="13793" max="13793" width="4.28515625" style="155" customWidth="1"/>
    <col min="13794" max="13794" width="31.140625" style="155" customWidth="1"/>
    <col min="13795" max="13797" width="10" style="155" customWidth="1"/>
    <col min="13798" max="13798" width="10.28515625" style="155" customWidth="1"/>
    <col min="13799" max="13800" width="10" style="155" customWidth="1"/>
    <col min="13801" max="14048" width="8.85546875" style="155"/>
    <col min="14049" max="14049" width="4.28515625" style="155" customWidth="1"/>
    <col min="14050" max="14050" width="31.140625" style="155" customWidth="1"/>
    <col min="14051" max="14053" width="10" style="155" customWidth="1"/>
    <col min="14054" max="14054" width="10.28515625" style="155" customWidth="1"/>
    <col min="14055" max="14056" width="10" style="155" customWidth="1"/>
    <col min="14057" max="14304" width="8.85546875" style="155"/>
    <col min="14305" max="14305" width="4.28515625" style="155" customWidth="1"/>
    <col min="14306" max="14306" width="31.140625" style="155" customWidth="1"/>
    <col min="14307" max="14309" width="10" style="155" customWidth="1"/>
    <col min="14310" max="14310" width="10.28515625" style="155" customWidth="1"/>
    <col min="14311" max="14312" width="10" style="155" customWidth="1"/>
    <col min="14313" max="14560" width="8.85546875" style="155"/>
    <col min="14561" max="14561" width="4.28515625" style="155" customWidth="1"/>
    <col min="14562" max="14562" width="31.140625" style="155" customWidth="1"/>
    <col min="14563" max="14565" width="10" style="155" customWidth="1"/>
    <col min="14566" max="14566" width="10.28515625" style="155" customWidth="1"/>
    <col min="14567" max="14568" width="10" style="155" customWidth="1"/>
    <col min="14569" max="14816" width="8.85546875" style="155"/>
    <col min="14817" max="14817" width="4.28515625" style="155" customWidth="1"/>
    <col min="14818" max="14818" width="31.140625" style="155" customWidth="1"/>
    <col min="14819" max="14821" width="10" style="155" customWidth="1"/>
    <col min="14822" max="14822" width="10.28515625" style="155" customWidth="1"/>
    <col min="14823" max="14824" width="10" style="155" customWidth="1"/>
    <col min="14825" max="15072" width="8.85546875" style="155"/>
    <col min="15073" max="15073" width="4.28515625" style="155" customWidth="1"/>
    <col min="15074" max="15074" width="31.140625" style="155" customWidth="1"/>
    <col min="15075" max="15077" width="10" style="155" customWidth="1"/>
    <col min="15078" max="15078" width="10.28515625" style="155" customWidth="1"/>
    <col min="15079" max="15080" width="10" style="155" customWidth="1"/>
    <col min="15081" max="15328" width="8.85546875" style="155"/>
    <col min="15329" max="15329" width="4.28515625" style="155" customWidth="1"/>
    <col min="15330" max="15330" width="31.140625" style="155" customWidth="1"/>
    <col min="15331" max="15333" width="10" style="155" customWidth="1"/>
    <col min="15334" max="15334" width="10.28515625" style="155" customWidth="1"/>
    <col min="15335" max="15336" width="10" style="155" customWidth="1"/>
    <col min="15337" max="15584" width="8.85546875" style="155"/>
    <col min="15585" max="15585" width="4.28515625" style="155" customWidth="1"/>
    <col min="15586" max="15586" width="31.140625" style="155" customWidth="1"/>
    <col min="15587" max="15589" width="10" style="155" customWidth="1"/>
    <col min="15590" max="15590" width="10.28515625" style="155" customWidth="1"/>
    <col min="15591" max="15592" width="10" style="155" customWidth="1"/>
    <col min="15593" max="15840" width="8.85546875" style="155"/>
    <col min="15841" max="15841" width="4.28515625" style="155" customWidth="1"/>
    <col min="15842" max="15842" width="31.140625" style="155" customWidth="1"/>
    <col min="15843" max="15845" width="10" style="155" customWidth="1"/>
    <col min="15846" max="15846" width="10.28515625" style="155" customWidth="1"/>
    <col min="15847" max="15848" width="10" style="155" customWidth="1"/>
    <col min="15849" max="16096" width="8.85546875" style="155"/>
    <col min="16097" max="16097" width="4.28515625" style="155" customWidth="1"/>
    <col min="16098" max="16098" width="31.140625" style="155" customWidth="1"/>
    <col min="16099" max="16101" width="10" style="155" customWidth="1"/>
    <col min="16102" max="16102" width="10.28515625" style="155" customWidth="1"/>
    <col min="16103" max="16104" width="10" style="155" customWidth="1"/>
    <col min="16105" max="16371" width="8.85546875" style="155"/>
    <col min="16372" max="16384" width="9.140625" style="155" customWidth="1"/>
  </cols>
  <sheetData>
    <row r="1" spans="1:3" s="169" customFormat="1" ht="20.25" x14ac:dyDescent="0.3">
      <c r="A1" s="397" t="s">
        <v>241</v>
      </c>
      <c r="B1" s="397"/>
      <c r="C1" s="397"/>
    </row>
    <row r="2" spans="1:3" s="169" customFormat="1" ht="20.25" x14ac:dyDescent="0.3">
      <c r="A2" s="397" t="s">
        <v>543</v>
      </c>
      <c r="B2" s="397"/>
      <c r="C2" s="397"/>
    </row>
    <row r="3" spans="1:3" s="223" customFormat="1" ht="20.25" x14ac:dyDescent="0.3">
      <c r="A3" s="498" t="s">
        <v>109</v>
      </c>
      <c r="B3" s="498"/>
      <c r="C3" s="498"/>
    </row>
    <row r="4" spans="1:3" s="171" customFormat="1" ht="24" customHeight="1" x14ac:dyDescent="0.3">
      <c r="A4" s="224"/>
      <c r="B4" s="279" t="s">
        <v>243</v>
      </c>
      <c r="C4" s="170"/>
    </row>
    <row r="5" spans="1:3" ht="13.15" customHeight="1" x14ac:dyDescent="0.25">
      <c r="A5" s="396" t="s">
        <v>115</v>
      </c>
      <c r="B5" s="401" t="s">
        <v>110</v>
      </c>
      <c r="C5" s="402" t="s">
        <v>242</v>
      </c>
    </row>
    <row r="6" spans="1:3" ht="13.15" customHeight="1" x14ac:dyDescent="0.25">
      <c r="A6" s="396"/>
      <c r="B6" s="401"/>
      <c r="C6" s="402"/>
    </row>
    <row r="7" spans="1:3" ht="27" customHeight="1" x14ac:dyDescent="0.25">
      <c r="A7" s="396"/>
      <c r="B7" s="401"/>
      <c r="C7" s="402"/>
    </row>
    <row r="8" spans="1:3" x14ac:dyDescent="0.25">
      <c r="A8" s="217" t="s">
        <v>27</v>
      </c>
      <c r="B8" s="216" t="s">
        <v>238</v>
      </c>
      <c r="C8" s="217">
        <v>1</v>
      </c>
    </row>
    <row r="9" spans="1:3" s="161" customFormat="1" x14ac:dyDescent="0.25">
      <c r="A9" s="217">
        <v>1</v>
      </c>
      <c r="B9" s="225" t="s">
        <v>117</v>
      </c>
      <c r="C9" s="219">
        <v>617</v>
      </c>
    </row>
    <row r="10" spans="1:3" s="161" customFormat="1" ht="18.75" customHeight="1" x14ac:dyDescent="0.25">
      <c r="A10" s="217">
        <v>2</v>
      </c>
      <c r="B10" s="225" t="s">
        <v>116</v>
      </c>
      <c r="C10" s="219">
        <v>581</v>
      </c>
    </row>
    <row r="11" spans="1:3" s="161" customFormat="1" ht="31.5" customHeight="1" x14ac:dyDescent="0.25">
      <c r="A11" s="217">
        <v>3</v>
      </c>
      <c r="B11" s="225" t="s">
        <v>228</v>
      </c>
      <c r="C11" s="219">
        <v>455</v>
      </c>
    </row>
    <row r="12" spans="1:3" s="161" customFormat="1" ht="18.75" customHeight="1" x14ac:dyDescent="0.25">
      <c r="A12" s="217">
        <v>4</v>
      </c>
      <c r="B12" s="225" t="s">
        <v>118</v>
      </c>
      <c r="C12" s="219">
        <v>359</v>
      </c>
    </row>
    <row r="13" spans="1:3" s="161" customFormat="1" ht="16.5" customHeight="1" x14ac:dyDescent="0.25">
      <c r="A13" s="217">
        <v>5</v>
      </c>
      <c r="B13" s="225" t="s">
        <v>128</v>
      </c>
      <c r="C13" s="219">
        <v>284</v>
      </c>
    </row>
    <row r="14" spans="1:3" s="161" customFormat="1" ht="20.45" customHeight="1" x14ac:dyDescent="0.25">
      <c r="A14" s="217">
        <v>6</v>
      </c>
      <c r="B14" s="225" t="s">
        <v>120</v>
      </c>
      <c r="C14" s="219">
        <v>262</v>
      </c>
    </row>
    <row r="15" spans="1:3" s="161" customFormat="1" ht="20.45" customHeight="1" x14ac:dyDescent="0.25">
      <c r="A15" s="217">
        <v>7</v>
      </c>
      <c r="B15" s="225" t="s">
        <v>123</v>
      </c>
      <c r="C15" s="219">
        <v>185</v>
      </c>
    </row>
    <row r="16" spans="1:3" s="161" customFormat="1" ht="20.45" customHeight="1" x14ac:dyDescent="0.25">
      <c r="A16" s="217">
        <v>8</v>
      </c>
      <c r="B16" s="226" t="s">
        <v>126</v>
      </c>
      <c r="C16" s="219">
        <v>180</v>
      </c>
    </row>
    <row r="17" spans="1:3" s="161" customFormat="1" ht="20.45" customHeight="1" x14ac:dyDescent="0.25">
      <c r="A17" s="217">
        <v>9</v>
      </c>
      <c r="B17" s="225" t="s">
        <v>121</v>
      </c>
      <c r="C17" s="219">
        <v>151</v>
      </c>
    </row>
    <row r="18" spans="1:3" s="161" customFormat="1" ht="20.45" customHeight="1" x14ac:dyDescent="0.25">
      <c r="A18" s="217">
        <v>10</v>
      </c>
      <c r="B18" s="225" t="s">
        <v>131</v>
      </c>
      <c r="C18" s="219">
        <v>135</v>
      </c>
    </row>
    <row r="19" spans="1:3" s="161" customFormat="1" ht="20.25" customHeight="1" x14ac:dyDescent="0.25">
      <c r="A19" s="217">
        <v>11</v>
      </c>
      <c r="B19" s="225" t="s">
        <v>157</v>
      </c>
      <c r="C19" s="219">
        <v>110</v>
      </c>
    </row>
    <row r="20" spans="1:3" s="161" customFormat="1" ht="20.45" customHeight="1" x14ac:dyDescent="0.25">
      <c r="A20" s="217">
        <v>12</v>
      </c>
      <c r="B20" s="225" t="s">
        <v>124</v>
      </c>
      <c r="C20" s="219">
        <v>107</v>
      </c>
    </row>
    <row r="21" spans="1:3" s="161" customFormat="1" ht="20.45" customHeight="1" x14ac:dyDescent="0.25">
      <c r="A21" s="217">
        <v>13</v>
      </c>
      <c r="B21" s="225" t="s">
        <v>125</v>
      </c>
      <c r="C21" s="219">
        <v>105</v>
      </c>
    </row>
    <row r="22" spans="1:3" s="161" customFormat="1" ht="20.45" customHeight="1" x14ac:dyDescent="0.25">
      <c r="A22" s="217">
        <v>14</v>
      </c>
      <c r="B22" s="225" t="s">
        <v>141</v>
      </c>
      <c r="C22" s="219">
        <v>94</v>
      </c>
    </row>
    <row r="23" spans="1:3" s="161" customFormat="1" ht="20.45" customHeight="1" x14ac:dyDescent="0.25">
      <c r="A23" s="217">
        <v>15</v>
      </c>
      <c r="B23" s="225" t="s">
        <v>193</v>
      </c>
      <c r="C23" s="219">
        <v>90</v>
      </c>
    </row>
    <row r="24" spans="1:3" s="161" customFormat="1" ht="20.45" customHeight="1" x14ac:dyDescent="0.25">
      <c r="A24" s="217">
        <v>16</v>
      </c>
      <c r="B24" s="225" t="s">
        <v>132</v>
      </c>
      <c r="C24" s="219">
        <v>74</v>
      </c>
    </row>
    <row r="25" spans="1:3" s="161" customFormat="1" ht="20.45" customHeight="1" x14ac:dyDescent="0.25">
      <c r="A25" s="217">
        <v>17</v>
      </c>
      <c r="B25" s="225" t="s">
        <v>133</v>
      </c>
      <c r="C25" s="219">
        <v>72</v>
      </c>
    </row>
    <row r="26" spans="1:3" s="161" customFormat="1" ht="18" customHeight="1" x14ac:dyDescent="0.25">
      <c r="A26" s="217">
        <v>18</v>
      </c>
      <c r="B26" s="225" t="s">
        <v>520</v>
      </c>
      <c r="C26" s="219">
        <v>68</v>
      </c>
    </row>
    <row r="27" spans="1:3" s="161" customFormat="1" ht="20.45" customHeight="1" x14ac:dyDescent="0.25">
      <c r="A27" s="217">
        <v>19</v>
      </c>
      <c r="B27" s="225" t="s">
        <v>236</v>
      </c>
      <c r="C27" s="219">
        <v>67</v>
      </c>
    </row>
    <row r="28" spans="1:3" s="161" customFormat="1" x14ac:dyDescent="0.25">
      <c r="A28" s="217">
        <v>20</v>
      </c>
      <c r="B28" s="225" t="s">
        <v>134</v>
      </c>
      <c r="C28" s="219">
        <v>62</v>
      </c>
    </row>
    <row r="29" spans="1:3" s="161" customFormat="1" ht="15" customHeight="1" x14ac:dyDescent="0.25">
      <c r="A29" s="217">
        <v>21</v>
      </c>
      <c r="B29" s="225" t="s">
        <v>142</v>
      </c>
      <c r="C29" s="219">
        <v>61</v>
      </c>
    </row>
    <row r="30" spans="1:3" s="161" customFormat="1" ht="18" customHeight="1" x14ac:dyDescent="0.25">
      <c r="A30" s="217">
        <v>22</v>
      </c>
      <c r="B30" s="225" t="s">
        <v>130</v>
      </c>
      <c r="C30" s="219">
        <v>61</v>
      </c>
    </row>
    <row r="31" spans="1:3" s="161" customFormat="1" ht="18" customHeight="1" x14ac:dyDescent="0.25">
      <c r="A31" s="217">
        <v>23</v>
      </c>
      <c r="B31" s="225" t="s">
        <v>129</v>
      </c>
      <c r="C31" s="219">
        <v>59</v>
      </c>
    </row>
    <row r="32" spans="1:3" s="161" customFormat="1" ht="18" customHeight="1" x14ac:dyDescent="0.25">
      <c r="A32" s="217">
        <v>24</v>
      </c>
      <c r="B32" s="225" t="s">
        <v>226</v>
      </c>
      <c r="C32" s="219">
        <v>50</v>
      </c>
    </row>
    <row r="33" spans="1:3" s="161" customFormat="1" ht="30" customHeight="1" x14ac:dyDescent="0.25">
      <c r="A33" s="217">
        <v>25</v>
      </c>
      <c r="B33" s="225" t="s">
        <v>564</v>
      </c>
      <c r="C33" s="219">
        <v>49</v>
      </c>
    </row>
    <row r="34" spans="1:3" s="161" customFormat="1" ht="17.25" customHeight="1" x14ac:dyDescent="0.25">
      <c r="A34" s="217">
        <v>26</v>
      </c>
      <c r="B34" s="225" t="s">
        <v>127</v>
      </c>
      <c r="C34" s="219">
        <v>47</v>
      </c>
    </row>
    <row r="35" spans="1:3" s="161" customFormat="1" ht="17.25" customHeight="1" x14ac:dyDescent="0.25">
      <c r="A35" s="217">
        <v>27</v>
      </c>
      <c r="B35" s="225" t="s">
        <v>149</v>
      </c>
      <c r="C35" s="219">
        <v>47</v>
      </c>
    </row>
    <row r="36" spans="1:3" s="161" customFormat="1" ht="15" customHeight="1" x14ac:dyDescent="0.25">
      <c r="A36" s="217">
        <v>28</v>
      </c>
      <c r="B36" s="225" t="s">
        <v>216</v>
      </c>
      <c r="C36" s="219">
        <v>44</v>
      </c>
    </row>
    <row r="37" spans="1:3" s="161" customFormat="1" ht="14.25" customHeight="1" x14ac:dyDescent="0.25">
      <c r="A37" s="217">
        <v>29</v>
      </c>
      <c r="B37" s="225" t="s">
        <v>137</v>
      </c>
      <c r="C37" s="219">
        <v>44</v>
      </c>
    </row>
    <row r="38" spans="1:3" s="161" customFormat="1" ht="19.5" customHeight="1" x14ac:dyDescent="0.25">
      <c r="A38" s="217">
        <v>30</v>
      </c>
      <c r="B38" s="225" t="s">
        <v>232</v>
      </c>
      <c r="C38" s="219">
        <v>44</v>
      </c>
    </row>
    <row r="39" spans="1:3" s="161" customFormat="1" ht="15.75" customHeight="1" x14ac:dyDescent="0.25">
      <c r="A39" s="217">
        <v>31</v>
      </c>
      <c r="B39" s="225" t="s">
        <v>202</v>
      </c>
      <c r="C39" s="219">
        <v>41</v>
      </c>
    </row>
    <row r="40" spans="1:3" s="161" customFormat="1" ht="19.5" customHeight="1" x14ac:dyDescent="0.25">
      <c r="A40" s="217">
        <v>32</v>
      </c>
      <c r="B40" s="225" t="s">
        <v>143</v>
      </c>
      <c r="C40" s="219">
        <v>41</v>
      </c>
    </row>
    <row r="41" spans="1:3" s="161" customFormat="1" ht="20.45" customHeight="1" x14ac:dyDescent="0.25">
      <c r="A41" s="217">
        <v>33</v>
      </c>
      <c r="B41" s="225" t="s">
        <v>234</v>
      </c>
      <c r="C41" s="219">
        <v>41</v>
      </c>
    </row>
    <row r="42" spans="1:3" s="161" customFormat="1" ht="20.45" customHeight="1" x14ac:dyDescent="0.25">
      <c r="A42" s="217">
        <v>34</v>
      </c>
      <c r="B42" s="225" t="s">
        <v>223</v>
      </c>
      <c r="C42" s="219">
        <v>41</v>
      </c>
    </row>
    <row r="43" spans="1:3" s="161" customFormat="1" ht="32.25" customHeight="1" x14ac:dyDescent="0.25">
      <c r="A43" s="217">
        <v>35</v>
      </c>
      <c r="B43" s="225" t="s">
        <v>139</v>
      </c>
      <c r="C43" s="219">
        <v>40</v>
      </c>
    </row>
    <row r="44" spans="1:3" s="161" customFormat="1" ht="20.45" customHeight="1" x14ac:dyDescent="0.25">
      <c r="A44" s="217">
        <v>36</v>
      </c>
      <c r="B44" s="225" t="s">
        <v>162</v>
      </c>
      <c r="C44" s="219">
        <v>40</v>
      </c>
    </row>
    <row r="45" spans="1:3" s="161" customFormat="1" ht="20.25" customHeight="1" x14ac:dyDescent="0.25">
      <c r="A45" s="217">
        <v>37</v>
      </c>
      <c r="B45" s="225" t="s">
        <v>207</v>
      </c>
      <c r="C45" s="219">
        <v>39</v>
      </c>
    </row>
    <row r="46" spans="1:3" s="161" customFormat="1" ht="20.45" customHeight="1" x14ac:dyDescent="0.25">
      <c r="A46" s="217">
        <v>38</v>
      </c>
      <c r="B46" s="225" t="s">
        <v>156</v>
      </c>
      <c r="C46" s="219">
        <v>39</v>
      </c>
    </row>
    <row r="47" spans="1:3" s="161" customFormat="1" ht="20.45" customHeight="1" x14ac:dyDescent="0.25">
      <c r="A47" s="217">
        <v>39</v>
      </c>
      <c r="B47" s="225" t="s">
        <v>233</v>
      </c>
      <c r="C47" s="219">
        <v>39</v>
      </c>
    </row>
    <row r="48" spans="1:3" s="161" customFormat="1" ht="20.45" customHeight="1" x14ac:dyDescent="0.25">
      <c r="A48" s="217">
        <v>40</v>
      </c>
      <c r="B48" s="225" t="s">
        <v>136</v>
      </c>
      <c r="C48" s="219">
        <v>38</v>
      </c>
    </row>
    <row r="49" spans="1:3" s="161" customFormat="1" ht="20.45" customHeight="1" x14ac:dyDescent="0.25">
      <c r="A49" s="217">
        <v>41</v>
      </c>
      <c r="B49" s="225" t="s">
        <v>138</v>
      </c>
      <c r="C49" s="219">
        <v>37</v>
      </c>
    </row>
    <row r="50" spans="1:3" s="161" customFormat="1" ht="20.45" customHeight="1" x14ac:dyDescent="0.25">
      <c r="A50" s="217">
        <v>42</v>
      </c>
      <c r="B50" s="225" t="s">
        <v>313</v>
      </c>
      <c r="C50" s="219">
        <v>36</v>
      </c>
    </row>
    <row r="51" spans="1:3" s="161" customFormat="1" ht="20.45" customHeight="1" x14ac:dyDescent="0.25">
      <c r="A51" s="217">
        <v>43</v>
      </c>
      <c r="B51" s="225" t="s">
        <v>189</v>
      </c>
      <c r="C51" s="219">
        <v>36</v>
      </c>
    </row>
    <row r="52" spans="1:3" s="161" customFormat="1" ht="20.45" customHeight="1" x14ac:dyDescent="0.25">
      <c r="A52" s="217">
        <v>44</v>
      </c>
      <c r="B52" s="225" t="s">
        <v>148</v>
      </c>
      <c r="C52" s="219">
        <v>34</v>
      </c>
    </row>
    <row r="53" spans="1:3" s="161" customFormat="1" ht="20.45" customHeight="1" x14ac:dyDescent="0.25">
      <c r="A53" s="217">
        <v>45</v>
      </c>
      <c r="B53" s="225" t="s">
        <v>165</v>
      </c>
      <c r="C53" s="219">
        <v>34</v>
      </c>
    </row>
    <row r="54" spans="1:3" s="161" customFormat="1" x14ac:dyDescent="0.25">
      <c r="A54" s="217">
        <v>46</v>
      </c>
      <c r="B54" s="225" t="s">
        <v>147</v>
      </c>
      <c r="C54" s="219">
        <v>34</v>
      </c>
    </row>
    <row r="55" spans="1:3" s="161" customFormat="1" ht="20.45" customHeight="1" x14ac:dyDescent="0.25">
      <c r="A55" s="217">
        <v>47</v>
      </c>
      <c r="B55" s="225" t="s">
        <v>146</v>
      </c>
      <c r="C55" s="219">
        <v>34</v>
      </c>
    </row>
    <row r="56" spans="1:3" s="161" customFormat="1" ht="20.45" customHeight="1" x14ac:dyDescent="0.25">
      <c r="A56" s="217">
        <v>48</v>
      </c>
      <c r="B56" s="225" t="s">
        <v>324</v>
      </c>
      <c r="C56" s="219">
        <v>33</v>
      </c>
    </row>
    <row r="57" spans="1:3" s="161" customFormat="1" ht="20.45" customHeight="1" x14ac:dyDescent="0.25">
      <c r="A57" s="217">
        <v>49</v>
      </c>
      <c r="B57" s="225" t="s">
        <v>153</v>
      </c>
      <c r="C57" s="219">
        <v>33</v>
      </c>
    </row>
    <row r="58" spans="1:3" s="161" customFormat="1" ht="20.45" customHeight="1" x14ac:dyDescent="0.25">
      <c r="A58" s="217">
        <v>50</v>
      </c>
      <c r="B58" s="225" t="s">
        <v>159</v>
      </c>
      <c r="C58" s="219">
        <v>33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opLeftCell="A37" zoomScale="90" zoomScaleNormal="90" zoomScaleSheetLayoutView="90" workbookViewId="0">
      <selection activeCell="B124" sqref="B124"/>
    </sheetView>
  </sheetViews>
  <sheetFormatPr defaultColWidth="8.85546875" defaultRowHeight="15.75" x14ac:dyDescent="0.25"/>
  <cols>
    <col min="1" max="1" width="4.28515625" style="235" customWidth="1"/>
    <col min="2" max="2" width="61.42578125" style="236" customWidth="1"/>
    <col min="3" max="3" width="24.7109375" style="155" customWidth="1"/>
    <col min="4" max="217" width="8.85546875" style="155"/>
    <col min="218" max="218" width="4.28515625" style="155" customWidth="1"/>
    <col min="219" max="219" width="28.42578125" style="155" customWidth="1"/>
    <col min="220" max="222" width="10" style="155" customWidth="1"/>
    <col min="223" max="223" width="11.42578125" style="155" customWidth="1"/>
    <col min="224" max="225" width="11" style="155" customWidth="1"/>
    <col min="226" max="473" width="8.85546875" style="155"/>
    <col min="474" max="474" width="4.28515625" style="155" customWidth="1"/>
    <col min="475" max="475" width="28.42578125" style="155" customWidth="1"/>
    <col min="476" max="478" width="10" style="155" customWidth="1"/>
    <col min="479" max="479" width="11.42578125" style="155" customWidth="1"/>
    <col min="480" max="481" width="11" style="155" customWidth="1"/>
    <col min="482" max="729" width="8.85546875" style="155"/>
    <col min="730" max="730" width="4.28515625" style="155" customWidth="1"/>
    <col min="731" max="731" width="28.42578125" style="155" customWidth="1"/>
    <col min="732" max="734" width="10" style="155" customWidth="1"/>
    <col min="735" max="735" width="11.42578125" style="155" customWidth="1"/>
    <col min="736" max="737" width="11" style="155" customWidth="1"/>
    <col min="738" max="985" width="8.85546875" style="155"/>
    <col min="986" max="986" width="4.28515625" style="155" customWidth="1"/>
    <col min="987" max="987" width="28.42578125" style="155" customWidth="1"/>
    <col min="988" max="990" width="10" style="155" customWidth="1"/>
    <col min="991" max="991" width="11.42578125" style="155" customWidth="1"/>
    <col min="992" max="993" width="11" style="155" customWidth="1"/>
    <col min="994" max="1241" width="8.85546875" style="155"/>
    <col min="1242" max="1242" width="4.28515625" style="155" customWidth="1"/>
    <col min="1243" max="1243" width="28.42578125" style="155" customWidth="1"/>
    <col min="1244" max="1246" width="10" style="155" customWidth="1"/>
    <col min="1247" max="1247" width="11.42578125" style="155" customWidth="1"/>
    <col min="1248" max="1249" width="11" style="155" customWidth="1"/>
    <col min="1250" max="1497" width="8.85546875" style="155"/>
    <col min="1498" max="1498" width="4.28515625" style="155" customWidth="1"/>
    <col min="1499" max="1499" width="28.42578125" style="155" customWidth="1"/>
    <col min="1500" max="1502" width="10" style="155" customWidth="1"/>
    <col min="1503" max="1503" width="11.42578125" style="155" customWidth="1"/>
    <col min="1504" max="1505" width="11" style="155" customWidth="1"/>
    <col min="1506" max="1753" width="8.85546875" style="155"/>
    <col min="1754" max="1754" width="4.28515625" style="155" customWidth="1"/>
    <col min="1755" max="1755" width="28.42578125" style="155" customWidth="1"/>
    <col min="1756" max="1758" width="10" style="155" customWidth="1"/>
    <col min="1759" max="1759" width="11.42578125" style="155" customWidth="1"/>
    <col min="1760" max="1761" width="11" style="155" customWidth="1"/>
    <col min="1762" max="2009" width="8.85546875" style="155"/>
    <col min="2010" max="2010" width="4.28515625" style="155" customWidth="1"/>
    <col min="2011" max="2011" width="28.42578125" style="155" customWidth="1"/>
    <col min="2012" max="2014" width="10" style="155" customWidth="1"/>
    <col min="2015" max="2015" width="11.42578125" style="155" customWidth="1"/>
    <col min="2016" max="2017" width="11" style="155" customWidth="1"/>
    <col min="2018" max="2265" width="8.85546875" style="155"/>
    <col min="2266" max="2266" width="4.28515625" style="155" customWidth="1"/>
    <col min="2267" max="2267" width="28.42578125" style="155" customWidth="1"/>
    <col min="2268" max="2270" width="10" style="155" customWidth="1"/>
    <col min="2271" max="2271" width="11.42578125" style="155" customWidth="1"/>
    <col min="2272" max="2273" width="11" style="155" customWidth="1"/>
    <col min="2274" max="2521" width="8.85546875" style="155"/>
    <col min="2522" max="2522" width="4.28515625" style="155" customWidth="1"/>
    <col min="2523" max="2523" width="28.42578125" style="155" customWidth="1"/>
    <col min="2524" max="2526" width="10" style="155" customWidth="1"/>
    <col min="2527" max="2527" width="11.42578125" style="155" customWidth="1"/>
    <col min="2528" max="2529" width="11" style="155" customWidth="1"/>
    <col min="2530" max="2777" width="8.85546875" style="155"/>
    <col min="2778" max="2778" width="4.28515625" style="155" customWidth="1"/>
    <col min="2779" max="2779" width="28.42578125" style="155" customWidth="1"/>
    <col min="2780" max="2782" width="10" style="155" customWidth="1"/>
    <col min="2783" max="2783" width="11.42578125" style="155" customWidth="1"/>
    <col min="2784" max="2785" width="11" style="155" customWidth="1"/>
    <col min="2786" max="3033" width="8.85546875" style="155"/>
    <col min="3034" max="3034" width="4.28515625" style="155" customWidth="1"/>
    <col min="3035" max="3035" width="28.42578125" style="155" customWidth="1"/>
    <col min="3036" max="3038" width="10" style="155" customWidth="1"/>
    <col min="3039" max="3039" width="11.42578125" style="155" customWidth="1"/>
    <col min="3040" max="3041" width="11" style="155" customWidth="1"/>
    <col min="3042" max="3289" width="8.85546875" style="155"/>
    <col min="3290" max="3290" width="4.28515625" style="155" customWidth="1"/>
    <col min="3291" max="3291" width="28.42578125" style="155" customWidth="1"/>
    <col min="3292" max="3294" width="10" style="155" customWidth="1"/>
    <col min="3295" max="3295" width="11.42578125" style="155" customWidth="1"/>
    <col min="3296" max="3297" width="11" style="155" customWidth="1"/>
    <col min="3298" max="3545" width="8.85546875" style="155"/>
    <col min="3546" max="3546" width="4.28515625" style="155" customWidth="1"/>
    <col min="3547" max="3547" width="28.42578125" style="155" customWidth="1"/>
    <col min="3548" max="3550" width="10" style="155" customWidth="1"/>
    <col min="3551" max="3551" width="11.42578125" style="155" customWidth="1"/>
    <col min="3552" max="3553" width="11" style="155" customWidth="1"/>
    <col min="3554" max="3801" width="8.85546875" style="155"/>
    <col min="3802" max="3802" width="4.28515625" style="155" customWidth="1"/>
    <col min="3803" max="3803" width="28.42578125" style="155" customWidth="1"/>
    <col min="3804" max="3806" width="10" style="155" customWidth="1"/>
    <col min="3807" max="3807" width="11.42578125" style="155" customWidth="1"/>
    <col min="3808" max="3809" width="11" style="155" customWidth="1"/>
    <col min="3810" max="4057" width="8.85546875" style="155"/>
    <col min="4058" max="4058" width="4.28515625" style="155" customWidth="1"/>
    <col min="4059" max="4059" width="28.42578125" style="155" customWidth="1"/>
    <col min="4060" max="4062" width="10" style="155" customWidth="1"/>
    <col min="4063" max="4063" width="11.42578125" style="155" customWidth="1"/>
    <col min="4064" max="4065" width="11" style="155" customWidth="1"/>
    <col min="4066" max="4313" width="8.85546875" style="155"/>
    <col min="4314" max="4314" width="4.28515625" style="155" customWidth="1"/>
    <col min="4315" max="4315" width="28.42578125" style="155" customWidth="1"/>
    <col min="4316" max="4318" width="10" style="155" customWidth="1"/>
    <col min="4319" max="4319" width="11.42578125" style="155" customWidth="1"/>
    <col min="4320" max="4321" width="11" style="155" customWidth="1"/>
    <col min="4322" max="4569" width="8.85546875" style="155"/>
    <col min="4570" max="4570" width="4.28515625" style="155" customWidth="1"/>
    <col min="4571" max="4571" width="28.42578125" style="155" customWidth="1"/>
    <col min="4572" max="4574" width="10" style="155" customWidth="1"/>
    <col min="4575" max="4575" width="11.42578125" style="155" customWidth="1"/>
    <col min="4576" max="4577" width="11" style="155" customWidth="1"/>
    <col min="4578" max="4825" width="8.85546875" style="155"/>
    <col min="4826" max="4826" width="4.28515625" style="155" customWidth="1"/>
    <col min="4827" max="4827" width="28.42578125" style="155" customWidth="1"/>
    <col min="4828" max="4830" width="10" style="155" customWidth="1"/>
    <col min="4831" max="4831" width="11.42578125" style="155" customWidth="1"/>
    <col min="4832" max="4833" width="11" style="155" customWidth="1"/>
    <col min="4834" max="5081" width="8.85546875" style="155"/>
    <col min="5082" max="5082" width="4.28515625" style="155" customWidth="1"/>
    <col min="5083" max="5083" width="28.42578125" style="155" customWidth="1"/>
    <col min="5084" max="5086" width="10" style="155" customWidth="1"/>
    <col min="5087" max="5087" width="11.42578125" style="155" customWidth="1"/>
    <col min="5088" max="5089" width="11" style="155" customWidth="1"/>
    <col min="5090" max="5337" width="8.85546875" style="155"/>
    <col min="5338" max="5338" width="4.28515625" style="155" customWidth="1"/>
    <col min="5339" max="5339" width="28.42578125" style="155" customWidth="1"/>
    <col min="5340" max="5342" width="10" style="155" customWidth="1"/>
    <col min="5343" max="5343" width="11.42578125" style="155" customWidth="1"/>
    <col min="5344" max="5345" width="11" style="155" customWidth="1"/>
    <col min="5346" max="5593" width="8.85546875" style="155"/>
    <col min="5594" max="5594" width="4.28515625" style="155" customWidth="1"/>
    <col min="5595" max="5595" width="28.42578125" style="155" customWidth="1"/>
    <col min="5596" max="5598" width="10" style="155" customWidth="1"/>
    <col min="5599" max="5599" width="11.42578125" style="155" customWidth="1"/>
    <col min="5600" max="5601" width="11" style="155" customWidth="1"/>
    <col min="5602" max="5849" width="8.85546875" style="155"/>
    <col min="5850" max="5850" width="4.28515625" style="155" customWidth="1"/>
    <col min="5851" max="5851" width="28.42578125" style="155" customWidth="1"/>
    <col min="5852" max="5854" width="10" style="155" customWidth="1"/>
    <col min="5855" max="5855" width="11.42578125" style="155" customWidth="1"/>
    <col min="5856" max="5857" width="11" style="155" customWidth="1"/>
    <col min="5858" max="6105" width="8.85546875" style="155"/>
    <col min="6106" max="6106" width="4.28515625" style="155" customWidth="1"/>
    <col min="6107" max="6107" width="28.42578125" style="155" customWidth="1"/>
    <col min="6108" max="6110" width="10" style="155" customWidth="1"/>
    <col min="6111" max="6111" width="11.42578125" style="155" customWidth="1"/>
    <col min="6112" max="6113" width="11" style="155" customWidth="1"/>
    <col min="6114" max="6361" width="8.85546875" style="155"/>
    <col min="6362" max="6362" width="4.28515625" style="155" customWidth="1"/>
    <col min="6363" max="6363" width="28.42578125" style="155" customWidth="1"/>
    <col min="6364" max="6366" width="10" style="155" customWidth="1"/>
    <col min="6367" max="6367" width="11.42578125" style="155" customWidth="1"/>
    <col min="6368" max="6369" width="11" style="155" customWidth="1"/>
    <col min="6370" max="6617" width="8.85546875" style="155"/>
    <col min="6618" max="6618" width="4.28515625" style="155" customWidth="1"/>
    <col min="6619" max="6619" width="28.42578125" style="155" customWidth="1"/>
    <col min="6620" max="6622" width="10" style="155" customWidth="1"/>
    <col min="6623" max="6623" width="11.42578125" style="155" customWidth="1"/>
    <col min="6624" max="6625" width="11" style="155" customWidth="1"/>
    <col min="6626" max="6873" width="8.85546875" style="155"/>
    <col min="6874" max="6874" width="4.28515625" style="155" customWidth="1"/>
    <col min="6875" max="6875" width="28.42578125" style="155" customWidth="1"/>
    <col min="6876" max="6878" width="10" style="155" customWidth="1"/>
    <col min="6879" max="6879" width="11.42578125" style="155" customWidth="1"/>
    <col min="6880" max="6881" width="11" style="155" customWidth="1"/>
    <col min="6882" max="7129" width="8.85546875" style="155"/>
    <col min="7130" max="7130" width="4.28515625" style="155" customWidth="1"/>
    <col min="7131" max="7131" width="28.42578125" style="155" customWidth="1"/>
    <col min="7132" max="7134" width="10" style="155" customWidth="1"/>
    <col min="7135" max="7135" width="11.42578125" style="155" customWidth="1"/>
    <col min="7136" max="7137" width="11" style="155" customWidth="1"/>
    <col min="7138" max="7385" width="8.85546875" style="155"/>
    <col min="7386" max="7386" width="4.28515625" style="155" customWidth="1"/>
    <col min="7387" max="7387" width="28.42578125" style="155" customWidth="1"/>
    <col min="7388" max="7390" width="10" style="155" customWidth="1"/>
    <col min="7391" max="7391" width="11.42578125" style="155" customWidth="1"/>
    <col min="7392" max="7393" width="11" style="155" customWidth="1"/>
    <col min="7394" max="7641" width="8.85546875" style="155"/>
    <col min="7642" max="7642" width="4.28515625" style="155" customWidth="1"/>
    <col min="7643" max="7643" width="28.42578125" style="155" customWidth="1"/>
    <col min="7644" max="7646" width="10" style="155" customWidth="1"/>
    <col min="7647" max="7647" width="11.42578125" style="155" customWidth="1"/>
    <col min="7648" max="7649" width="11" style="155" customWidth="1"/>
    <col min="7650" max="7897" width="8.85546875" style="155"/>
    <col min="7898" max="7898" width="4.28515625" style="155" customWidth="1"/>
    <col min="7899" max="7899" width="28.42578125" style="155" customWidth="1"/>
    <col min="7900" max="7902" width="10" style="155" customWidth="1"/>
    <col min="7903" max="7903" width="11.42578125" style="155" customWidth="1"/>
    <col min="7904" max="7905" width="11" style="155" customWidth="1"/>
    <col min="7906" max="8153" width="8.85546875" style="155"/>
    <col min="8154" max="8154" width="4.28515625" style="155" customWidth="1"/>
    <col min="8155" max="8155" width="28.42578125" style="155" customWidth="1"/>
    <col min="8156" max="8158" width="10" style="155" customWidth="1"/>
    <col min="8159" max="8159" width="11.42578125" style="155" customWidth="1"/>
    <col min="8160" max="8161" width="11" style="155" customWidth="1"/>
    <col min="8162" max="8409" width="8.85546875" style="155"/>
    <col min="8410" max="8410" width="4.28515625" style="155" customWidth="1"/>
    <col min="8411" max="8411" width="28.42578125" style="155" customWidth="1"/>
    <col min="8412" max="8414" width="10" style="155" customWidth="1"/>
    <col min="8415" max="8415" width="11.42578125" style="155" customWidth="1"/>
    <col min="8416" max="8417" width="11" style="155" customWidth="1"/>
    <col min="8418" max="8665" width="8.85546875" style="155"/>
    <col min="8666" max="8666" width="4.28515625" style="155" customWidth="1"/>
    <col min="8667" max="8667" width="28.42578125" style="155" customWidth="1"/>
    <col min="8668" max="8670" width="10" style="155" customWidth="1"/>
    <col min="8671" max="8671" width="11.42578125" style="155" customWidth="1"/>
    <col min="8672" max="8673" width="11" style="155" customWidth="1"/>
    <col min="8674" max="8921" width="8.85546875" style="155"/>
    <col min="8922" max="8922" width="4.28515625" style="155" customWidth="1"/>
    <col min="8923" max="8923" width="28.42578125" style="155" customWidth="1"/>
    <col min="8924" max="8926" width="10" style="155" customWidth="1"/>
    <col min="8927" max="8927" width="11.42578125" style="155" customWidth="1"/>
    <col min="8928" max="8929" width="11" style="155" customWidth="1"/>
    <col min="8930" max="9177" width="8.85546875" style="155"/>
    <col min="9178" max="9178" width="4.28515625" style="155" customWidth="1"/>
    <col min="9179" max="9179" width="28.42578125" style="155" customWidth="1"/>
    <col min="9180" max="9182" width="10" style="155" customWidth="1"/>
    <col min="9183" max="9183" width="11.42578125" style="155" customWidth="1"/>
    <col min="9184" max="9185" width="11" style="155" customWidth="1"/>
    <col min="9186" max="9433" width="8.85546875" style="155"/>
    <col min="9434" max="9434" width="4.28515625" style="155" customWidth="1"/>
    <col min="9435" max="9435" width="28.42578125" style="155" customWidth="1"/>
    <col min="9436" max="9438" width="10" style="155" customWidth="1"/>
    <col min="9439" max="9439" width="11.42578125" style="155" customWidth="1"/>
    <col min="9440" max="9441" width="11" style="155" customWidth="1"/>
    <col min="9442" max="9689" width="8.85546875" style="155"/>
    <col min="9690" max="9690" width="4.28515625" style="155" customWidth="1"/>
    <col min="9691" max="9691" width="28.42578125" style="155" customWidth="1"/>
    <col min="9692" max="9694" width="10" style="155" customWidth="1"/>
    <col min="9695" max="9695" width="11.42578125" style="155" customWidth="1"/>
    <col min="9696" max="9697" width="11" style="155" customWidth="1"/>
    <col min="9698" max="9945" width="8.85546875" style="155"/>
    <col min="9946" max="9946" width="4.28515625" style="155" customWidth="1"/>
    <col min="9947" max="9947" width="28.42578125" style="155" customWidth="1"/>
    <col min="9948" max="9950" width="10" style="155" customWidth="1"/>
    <col min="9951" max="9951" width="11.42578125" style="155" customWidth="1"/>
    <col min="9952" max="9953" width="11" style="155" customWidth="1"/>
    <col min="9954" max="10201" width="8.85546875" style="155"/>
    <col min="10202" max="10202" width="4.28515625" style="155" customWidth="1"/>
    <col min="10203" max="10203" width="28.42578125" style="155" customWidth="1"/>
    <col min="10204" max="10206" width="10" style="155" customWidth="1"/>
    <col min="10207" max="10207" width="11.42578125" style="155" customWidth="1"/>
    <col min="10208" max="10209" width="11" style="155" customWidth="1"/>
    <col min="10210" max="10457" width="8.85546875" style="155"/>
    <col min="10458" max="10458" width="4.28515625" style="155" customWidth="1"/>
    <col min="10459" max="10459" width="28.42578125" style="155" customWidth="1"/>
    <col min="10460" max="10462" width="10" style="155" customWidth="1"/>
    <col min="10463" max="10463" width="11.42578125" style="155" customWidth="1"/>
    <col min="10464" max="10465" width="11" style="155" customWidth="1"/>
    <col min="10466" max="10713" width="8.85546875" style="155"/>
    <col min="10714" max="10714" width="4.28515625" style="155" customWidth="1"/>
    <col min="10715" max="10715" width="28.42578125" style="155" customWidth="1"/>
    <col min="10716" max="10718" width="10" style="155" customWidth="1"/>
    <col min="10719" max="10719" width="11.42578125" style="155" customWidth="1"/>
    <col min="10720" max="10721" width="11" style="155" customWidth="1"/>
    <col min="10722" max="10969" width="8.85546875" style="155"/>
    <col min="10970" max="10970" width="4.28515625" style="155" customWidth="1"/>
    <col min="10971" max="10971" width="28.42578125" style="155" customWidth="1"/>
    <col min="10972" max="10974" width="10" style="155" customWidth="1"/>
    <col min="10975" max="10975" width="11.42578125" style="155" customWidth="1"/>
    <col min="10976" max="10977" width="11" style="155" customWidth="1"/>
    <col min="10978" max="11225" width="8.85546875" style="155"/>
    <col min="11226" max="11226" width="4.28515625" style="155" customWidth="1"/>
    <col min="11227" max="11227" width="28.42578125" style="155" customWidth="1"/>
    <col min="11228" max="11230" width="10" style="155" customWidth="1"/>
    <col min="11231" max="11231" width="11.42578125" style="155" customWidth="1"/>
    <col min="11232" max="11233" width="11" style="155" customWidth="1"/>
    <col min="11234" max="11481" width="8.85546875" style="155"/>
    <col min="11482" max="11482" width="4.28515625" style="155" customWidth="1"/>
    <col min="11483" max="11483" width="28.42578125" style="155" customWidth="1"/>
    <col min="11484" max="11486" width="10" style="155" customWidth="1"/>
    <col min="11487" max="11487" width="11.42578125" style="155" customWidth="1"/>
    <col min="11488" max="11489" width="11" style="155" customWidth="1"/>
    <col min="11490" max="11737" width="8.85546875" style="155"/>
    <col min="11738" max="11738" width="4.28515625" style="155" customWidth="1"/>
    <col min="11739" max="11739" width="28.42578125" style="155" customWidth="1"/>
    <col min="11740" max="11742" width="10" style="155" customWidth="1"/>
    <col min="11743" max="11743" width="11.42578125" style="155" customWidth="1"/>
    <col min="11744" max="11745" width="11" style="155" customWidth="1"/>
    <col min="11746" max="11993" width="8.85546875" style="155"/>
    <col min="11994" max="11994" width="4.28515625" style="155" customWidth="1"/>
    <col min="11995" max="11995" width="28.42578125" style="155" customWidth="1"/>
    <col min="11996" max="11998" width="10" style="155" customWidth="1"/>
    <col min="11999" max="11999" width="11.42578125" style="155" customWidth="1"/>
    <col min="12000" max="12001" width="11" style="155" customWidth="1"/>
    <col min="12002" max="12249" width="8.85546875" style="155"/>
    <col min="12250" max="12250" width="4.28515625" style="155" customWidth="1"/>
    <col min="12251" max="12251" width="28.42578125" style="155" customWidth="1"/>
    <col min="12252" max="12254" width="10" style="155" customWidth="1"/>
    <col min="12255" max="12255" width="11.42578125" style="155" customWidth="1"/>
    <col min="12256" max="12257" width="11" style="155" customWidth="1"/>
    <col min="12258" max="12505" width="8.85546875" style="155"/>
    <col min="12506" max="12506" width="4.28515625" style="155" customWidth="1"/>
    <col min="12507" max="12507" width="28.42578125" style="155" customWidth="1"/>
    <col min="12508" max="12510" width="10" style="155" customWidth="1"/>
    <col min="12511" max="12511" width="11.42578125" style="155" customWidth="1"/>
    <col min="12512" max="12513" width="11" style="155" customWidth="1"/>
    <col min="12514" max="12761" width="8.85546875" style="155"/>
    <col min="12762" max="12762" width="4.28515625" style="155" customWidth="1"/>
    <col min="12763" max="12763" width="28.42578125" style="155" customWidth="1"/>
    <col min="12764" max="12766" width="10" style="155" customWidth="1"/>
    <col min="12767" max="12767" width="11.42578125" style="155" customWidth="1"/>
    <col min="12768" max="12769" width="11" style="155" customWidth="1"/>
    <col min="12770" max="13017" width="8.85546875" style="155"/>
    <col min="13018" max="13018" width="4.28515625" style="155" customWidth="1"/>
    <col min="13019" max="13019" width="28.42578125" style="155" customWidth="1"/>
    <col min="13020" max="13022" width="10" style="155" customWidth="1"/>
    <col min="13023" max="13023" width="11.42578125" style="155" customWidth="1"/>
    <col min="13024" max="13025" width="11" style="155" customWidth="1"/>
    <col min="13026" max="13273" width="8.85546875" style="155"/>
    <col min="13274" max="13274" width="4.28515625" style="155" customWidth="1"/>
    <col min="13275" max="13275" width="28.42578125" style="155" customWidth="1"/>
    <col min="13276" max="13278" width="10" style="155" customWidth="1"/>
    <col min="13279" max="13279" width="11.42578125" style="155" customWidth="1"/>
    <col min="13280" max="13281" width="11" style="155" customWidth="1"/>
    <col min="13282" max="13529" width="8.85546875" style="155"/>
    <col min="13530" max="13530" width="4.28515625" style="155" customWidth="1"/>
    <col min="13531" max="13531" width="28.42578125" style="155" customWidth="1"/>
    <col min="13532" max="13534" width="10" style="155" customWidth="1"/>
    <col min="13535" max="13535" width="11.42578125" style="155" customWidth="1"/>
    <col min="13536" max="13537" width="11" style="155" customWidth="1"/>
    <col min="13538" max="13785" width="8.85546875" style="155"/>
    <col min="13786" max="13786" width="4.28515625" style="155" customWidth="1"/>
    <col min="13787" max="13787" width="28.42578125" style="155" customWidth="1"/>
    <col min="13788" max="13790" width="10" style="155" customWidth="1"/>
    <col min="13791" max="13791" width="11.42578125" style="155" customWidth="1"/>
    <col min="13792" max="13793" width="11" style="155" customWidth="1"/>
    <col min="13794" max="14041" width="8.85546875" style="155"/>
    <col min="14042" max="14042" width="4.28515625" style="155" customWidth="1"/>
    <col min="14043" max="14043" width="28.42578125" style="155" customWidth="1"/>
    <col min="14044" max="14046" width="10" style="155" customWidth="1"/>
    <col min="14047" max="14047" width="11.42578125" style="155" customWidth="1"/>
    <col min="14048" max="14049" width="11" style="155" customWidth="1"/>
    <col min="14050" max="14297" width="8.85546875" style="155"/>
    <col min="14298" max="14298" width="4.28515625" style="155" customWidth="1"/>
    <col min="14299" max="14299" width="28.42578125" style="155" customWidth="1"/>
    <col min="14300" max="14302" width="10" style="155" customWidth="1"/>
    <col min="14303" max="14303" width="11.42578125" style="155" customWidth="1"/>
    <col min="14304" max="14305" width="11" style="155" customWidth="1"/>
    <col min="14306" max="14553" width="8.85546875" style="155"/>
    <col min="14554" max="14554" width="4.28515625" style="155" customWidth="1"/>
    <col min="14555" max="14555" width="28.42578125" style="155" customWidth="1"/>
    <col min="14556" max="14558" width="10" style="155" customWidth="1"/>
    <col min="14559" max="14559" width="11.42578125" style="155" customWidth="1"/>
    <col min="14560" max="14561" width="11" style="155" customWidth="1"/>
    <col min="14562" max="14809" width="8.85546875" style="155"/>
    <col min="14810" max="14810" width="4.28515625" style="155" customWidth="1"/>
    <col min="14811" max="14811" width="28.42578125" style="155" customWidth="1"/>
    <col min="14812" max="14814" width="10" style="155" customWidth="1"/>
    <col min="14815" max="14815" width="11.42578125" style="155" customWidth="1"/>
    <col min="14816" max="14817" width="11" style="155" customWidth="1"/>
    <col min="14818" max="15065" width="8.85546875" style="155"/>
    <col min="15066" max="15066" width="4.28515625" style="155" customWidth="1"/>
    <col min="15067" max="15067" width="28.42578125" style="155" customWidth="1"/>
    <col min="15068" max="15070" width="10" style="155" customWidth="1"/>
    <col min="15071" max="15071" width="11.42578125" style="155" customWidth="1"/>
    <col min="15072" max="15073" width="11" style="155" customWidth="1"/>
    <col min="15074" max="15321" width="8.85546875" style="155"/>
    <col min="15322" max="15322" width="4.28515625" style="155" customWidth="1"/>
    <col min="15323" max="15323" width="28.42578125" style="155" customWidth="1"/>
    <col min="15324" max="15326" width="10" style="155" customWidth="1"/>
    <col min="15327" max="15327" width="11.42578125" style="155" customWidth="1"/>
    <col min="15328" max="15329" width="11" style="155" customWidth="1"/>
    <col min="15330" max="15577" width="8.85546875" style="155"/>
    <col min="15578" max="15578" width="4.28515625" style="155" customWidth="1"/>
    <col min="15579" max="15579" width="28.42578125" style="155" customWidth="1"/>
    <col min="15580" max="15582" width="10" style="155" customWidth="1"/>
    <col min="15583" max="15583" width="11.42578125" style="155" customWidth="1"/>
    <col min="15584" max="15585" width="11" style="155" customWidth="1"/>
    <col min="15586" max="15833" width="8.85546875" style="155"/>
    <col min="15834" max="15834" width="4.28515625" style="155" customWidth="1"/>
    <col min="15835" max="15835" width="28.42578125" style="155" customWidth="1"/>
    <col min="15836" max="15838" width="10" style="155" customWidth="1"/>
    <col min="15839" max="15839" width="11.42578125" style="155" customWidth="1"/>
    <col min="15840" max="15841" width="11" style="155" customWidth="1"/>
    <col min="15842" max="16089" width="8.85546875" style="155"/>
    <col min="16090" max="16090" width="4.28515625" style="155" customWidth="1"/>
    <col min="16091" max="16091" width="28.42578125" style="155" customWidth="1"/>
    <col min="16092" max="16094" width="10" style="155" customWidth="1"/>
    <col min="16095" max="16095" width="11.42578125" style="155" customWidth="1"/>
    <col min="16096" max="16097" width="11" style="155" customWidth="1"/>
    <col min="16098" max="16384" width="8.85546875" style="155"/>
  </cols>
  <sheetData>
    <row r="1" spans="1:7" s="169" customFormat="1" ht="20.25" x14ac:dyDescent="0.3">
      <c r="A1" s="397" t="s">
        <v>241</v>
      </c>
      <c r="B1" s="397"/>
      <c r="C1" s="397"/>
      <c r="D1" s="228"/>
      <c r="E1" s="228"/>
      <c r="F1" s="228"/>
      <c r="G1" s="228"/>
    </row>
    <row r="2" spans="1:7" s="169" customFormat="1" ht="20.25" x14ac:dyDescent="0.3">
      <c r="A2" s="397" t="s">
        <v>543</v>
      </c>
      <c r="B2" s="397"/>
      <c r="C2" s="397"/>
      <c r="D2" s="228"/>
      <c r="E2" s="228"/>
      <c r="F2" s="228"/>
      <c r="G2" s="228"/>
    </row>
    <row r="3" spans="1:7" s="169" customFormat="1" ht="20.25" x14ac:dyDescent="0.3">
      <c r="A3" s="397" t="s">
        <v>163</v>
      </c>
      <c r="B3" s="397"/>
      <c r="C3" s="397"/>
    </row>
    <row r="4" spans="1:7" s="171" customFormat="1" ht="17.25" customHeight="1" x14ac:dyDescent="0.3">
      <c r="A4" s="229"/>
      <c r="B4" s="279" t="s">
        <v>243</v>
      </c>
    </row>
    <row r="5" spans="1:7" ht="13.15" customHeight="1" x14ac:dyDescent="0.25">
      <c r="A5" s="396" t="s">
        <v>115</v>
      </c>
      <c r="B5" s="396" t="s">
        <v>110</v>
      </c>
      <c r="C5" s="402" t="s">
        <v>242</v>
      </c>
    </row>
    <row r="6" spans="1:7" ht="22.9" customHeight="1" x14ac:dyDescent="0.25">
      <c r="A6" s="396"/>
      <c r="B6" s="396"/>
      <c r="C6" s="402"/>
    </row>
    <row r="7" spans="1:7" ht="27" customHeight="1" x14ac:dyDescent="0.25">
      <c r="A7" s="396"/>
      <c r="B7" s="396"/>
      <c r="C7" s="402"/>
    </row>
    <row r="8" spans="1:7" x14ac:dyDescent="0.25">
      <c r="A8" s="217" t="s">
        <v>27</v>
      </c>
      <c r="B8" s="217" t="s">
        <v>238</v>
      </c>
      <c r="C8" s="217">
        <v>1</v>
      </c>
    </row>
    <row r="9" spans="1:7" s="169" customFormat="1" ht="34.9" customHeight="1" x14ac:dyDescent="0.3">
      <c r="A9" s="435" t="s">
        <v>164</v>
      </c>
      <c r="B9" s="435"/>
      <c r="C9" s="435"/>
    </row>
    <row r="10" spans="1:7" ht="18" customHeight="1" x14ac:dyDescent="0.25">
      <c r="A10" s="217">
        <v>1</v>
      </c>
      <c r="B10" s="218" t="s">
        <v>142</v>
      </c>
      <c r="C10" s="230">
        <v>61</v>
      </c>
    </row>
    <row r="11" spans="1:7" ht="18" customHeight="1" x14ac:dyDescent="0.25">
      <c r="A11" s="217">
        <v>2</v>
      </c>
      <c r="B11" s="218" t="s">
        <v>165</v>
      </c>
      <c r="C11" s="230">
        <v>34</v>
      </c>
    </row>
    <row r="12" spans="1:7" ht="18" customHeight="1" x14ac:dyDescent="0.25">
      <c r="A12" s="217">
        <v>3</v>
      </c>
      <c r="B12" s="231" t="s">
        <v>169</v>
      </c>
      <c r="C12" s="230">
        <v>27</v>
      </c>
    </row>
    <row r="13" spans="1:7" ht="18" customHeight="1" x14ac:dyDescent="0.25">
      <c r="A13" s="217">
        <v>4</v>
      </c>
      <c r="B13" s="231" t="s">
        <v>220</v>
      </c>
      <c r="C13" s="230">
        <v>24</v>
      </c>
    </row>
    <row r="14" spans="1:7" ht="18" customHeight="1" x14ac:dyDescent="0.25">
      <c r="A14" s="217">
        <v>5</v>
      </c>
      <c r="B14" s="231" t="s">
        <v>511</v>
      </c>
      <c r="C14" s="230">
        <v>24</v>
      </c>
    </row>
    <row r="15" spans="1:7" ht="18" customHeight="1" x14ac:dyDescent="0.25">
      <c r="A15" s="217">
        <v>6</v>
      </c>
      <c r="B15" s="231" t="s">
        <v>167</v>
      </c>
      <c r="C15" s="230">
        <v>23</v>
      </c>
    </row>
    <row r="16" spans="1:7" ht="18" customHeight="1" x14ac:dyDescent="0.25">
      <c r="A16" s="217">
        <v>7</v>
      </c>
      <c r="B16" s="231" t="s">
        <v>423</v>
      </c>
      <c r="C16" s="230">
        <v>21</v>
      </c>
    </row>
    <row r="17" spans="1:3" ht="18" customHeight="1" x14ac:dyDescent="0.25">
      <c r="A17" s="217">
        <v>8</v>
      </c>
      <c r="B17" s="231" t="s">
        <v>170</v>
      </c>
      <c r="C17" s="230">
        <v>19</v>
      </c>
    </row>
    <row r="18" spans="1:3" ht="18" customHeight="1" x14ac:dyDescent="0.25">
      <c r="A18" s="217">
        <v>9</v>
      </c>
      <c r="B18" s="231" t="s">
        <v>168</v>
      </c>
      <c r="C18" s="230">
        <v>18</v>
      </c>
    </row>
    <row r="19" spans="1:3" ht="18" customHeight="1" x14ac:dyDescent="0.25">
      <c r="A19" s="217">
        <v>10</v>
      </c>
      <c r="B19" s="231" t="s">
        <v>166</v>
      </c>
      <c r="C19" s="230">
        <v>15</v>
      </c>
    </row>
    <row r="20" spans="1:3" ht="18" customHeight="1" x14ac:dyDescent="0.25">
      <c r="A20" s="217">
        <v>11</v>
      </c>
      <c r="B20" s="231" t="s">
        <v>171</v>
      </c>
      <c r="C20" s="230">
        <v>11</v>
      </c>
    </row>
    <row r="21" spans="1:3" ht="18" customHeight="1" x14ac:dyDescent="0.25">
      <c r="A21" s="217">
        <v>12</v>
      </c>
      <c r="B21" s="231" t="s">
        <v>414</v>
      </c>
      <c r="C21" s="230">
        <v>11</v>
      </c>
    </row>
    <row r="22" spans="1:3" ht="18" customHeight="1" x14ac:dyDescent="0.25">
      <c r="A22" s="217">
        <v>13</v>
      </c>
      <c r="B22" s="231" t="s">
        <v>317</v>
      </c>
      <c r="C22" s="230">
        <v>10</v>
      </c>
    </row>
    <row r="23" spans="1:3" ht="17.25" customHeight="1" x14ac:dyDescent="0.25">
      <c r="A23" s="217">
        <v>14</v>
      </c>
      <c r="B23" s="231" t="s">
        <v>464</v>
      </c>
      <c r="C23" s="230">
        <v>10</v>
      </c>
    </row>
    <row r="24" spans="1:3" ht="18" customHeight="1" x14ac:dyDescent="0.25">
      <c r="A24" s="217">
        <v>15</v>
      </c>
      <c r="B24" s="218" t="s">
        <v>489</v>
      </c>
      <c r="C24" s="230">
        <v>8</v>
      </c>
    </row>
    <row r="25" spans="1:3" s="169" customFormat="1" ht="34.9" customHeight="1" x14ac:dyDescent="0.3">
      <c r="A25" s="435" t="s">
        <v>56</v>
      </c>
      <c r="B25" s="435"/>
      <c r="C25" s="435"/>
    </row>
    <row r="26" spans="1:3" ht="18" customHeight="1" x14ac:dyDescent="0.25">
      <c r="A26" s="217">
        <v>1</v>
      </c>
      <c r="B26" s="231" t="s">
        <v>141</v>
      </c>
      <c r="C26" s="217">
        <v>94</v>
      </c>
    </row>
    <row r="27" spans="1:3" ht="18" customHeight="1" x14ac:dyDescent="0.25">
      <c r="A27" s="217">
        <v>2</v>
      </c>
      <c r="B27" s="232" t="s">
        <v>134</v>
      </c>
      <c r="C27" s="217">
        <v>62</v>
      </c>
    </row>
    <row r="28" spans="1:3" ht="18" customHeight="1" x14ac:dyDescent="0.25">
      <c r="A28" s="217">
        <v>3</v>
      </c>
      <c r="B28" s="232" t="s">
        <v>176</v>
      </c>
      <c r="C28" s="217">
        <v>27</v>
      </c>
    </row>
    <row r="29" spans="1:3" ht="18" customHeight="1" x14ac:dyDescent="0.25">
      <c r="A29" s="217">
        <v>4</v>
      </c>
      <c r="B29" s="232" t="s">
        <v>161</v>
      </c>
      <c r="C29" s="217">
        <v>26</v>
      </c>
    </row>
    <row r="30" spans="1:3" ht="18" customHeight="1" x14ac:dyDescent="0.25">
      <c r="A30" s="217">
        <v>5</v>
      </c>
      <c r="B30" s="232" t="s">
        <v>178</v>
      </c>
      <c r="C30" s="217">
        <v>24</v>
      </c>
    </row>
    <row r="31" spans="1:3" ht="18" customHeight="1" x14ac:dyDescent="0.25">
      <c r="A31" s="217">
        <v>6</v>
      </c>
      <c r="B31" s="232" t="s">
        <v>319</v>
      </c>
      <c r="C31" s="217">
        <v>24</v>
      </c>
    </row>
    <row r="32" spans="1:3" ht="18" customHeight="1" x14ac:dyDescent="0.25">
      <c r="A32" s="217">
        <v>7</v>
      </c>
      <c r="B32" s="232" t="s">
        <v>174</v>
      </c>
      <c r="C32" s="217">
        <v>23</v>
      </c>
    </row>
    <row r="33" spans="1:3" ht="18" customHeight="1" x14ac:dyDescent="0.25">
      <c r="A33" s="217">
        <v>8</v>
      </c>
      <c r="B33" s="232" t="s">
        <v>158</v>
      </c>
      <c r="C33" s="217">
        <v>22</v>
      </c>
    </row>
    <row r="34" spans="1:3" ht="18" customHeight="1" x14ac:dyDescent="0.25">
      <c r="A34" s="217">
        <v>9</v>
      </c>
      <c r="B34" s="176" t="s">
        <v>297</v>
      </c>
      <c r="C34" s="217">
        <v>20</v>
      </c>
    </row>
    <row r="35" spans="1:3" ht="18" customHeight="1" x14ac:dyDescent="0.25">
      <c r="A35" s="217">
        <v>10</v>
      </c>
      <c r="B35" s="232" t="s">
        <v>175</v>
      </c>
      <c r="C35" s="217">
        <v>14</v>
      </c>
    </row>
    <row r="36" spans="1:3" ht="18" customHeight="1" x14ac:dyDescent="0.25">
      <c r="A36" s="217">
        <v>11</v>
      </c>
      <c r="B36" s="232" t="s">
        <v>431</v>
      </c>
      <c r="C36" s="217">
        <v>14</v>
      </c>
    </row>
    <row r="37" spans="1:3" ht="18" customHeight="1" x14ac:dyDescent="0.25">
      <c r="A37" s="217">
        <v>12</v>
      </c>
      <c r="B37" s="232" t="s">
        <v>299</v>
      </c>
      <c r="C37" s="217">
        <v>13</v>
      </c>
    </row>
    <row r="38" spans="1:3" ht="18" customHeight="1" x14ac:dyDescent="0.25">
      <c r="A38" s="217">
        <v>13</v>
      </c>
      <c r="B38" s="232" t="s">
        <v>221</v>
      </c>
      <c r="C38" s="217">
        <v>12</v>
      </c>
    </row>
    <row r="39" spans="1:3" ht="18" customHeight="1" x14ac:dyDescent="0.25">
      <c r="A39" s="217">
        <v>14</v>
      </c>
      <c r="B39" s="232" t="s">
        <v>177</v>
      </c>
      <c r="C39" s="217">
        <v>12</v>
      </c>
    </row>
    <row r="40" spans="1:3" ht="18" customHeight="1" x14ac:dyDescent="0.25">
      <c r="A40" s="217">
        <v>15</v>
      </c>
      <c r="B40" s="232" t="s">
        <v>478</v>
      </c>
      <c r="C40" s="217">
        <v>9</v>
      </c>
    </row>
    <row r="41" spans="1:3" s="169" customFormat="1" ht="34.9" customHeight="1" x14ac:dyDescent="0.3">
      <c r="A41" s="435" t="s">
        <v>57</v>
      </c>
      <c r="B41" s="435"/>
      <c r="C41" s="435"/>
    </row>
    <row r="42" spans="1:3" ht="18.600000000000001" customHeight="1" x14ac:dyDescent="0.25">
      <c r="A42" s="217">
        <v>1</v>
      </c>
      <c r="B42" s="233" t="s">
        <v>123</v>
      </c>
      <c r="C42" s="234">
        <v>185</v>
      </c>
    </row>
    <row r="43" spans="1:3" ht="18.600000000000001" customHeight="1" x14ac:dyDescent="0.25">
      <c r="A43" s="217">
        <v>2</v>
      </c>
      <c r="B43" s="233" t="s">
        <v>133</v>
      </c>
      <c r="C43" s="234">
        <v>72</v>
      </c>
    </row>
    <row r="44" spans="1:3" ht="18.600000000000001" customHeight="1" x14ac:dyDescent="0.25">
      <c r="A44" s="217">
        <v>3</v>
      </c>
      <c r="B44" s="233" t="s">
        <v>130</v>
      </c>
      <c r="C44" s="234">
        <v>61</v>
      </c>
    </row>
    <row r="45" spans="1:3" ht="18.600000000000001" customHeight="1" x14ac:dyDescent="0.25">
      <c r="A45" s="217">
        <v>4</v>
      </c>
      <c r="B45" s="233" t="s">
        <v>232</v>
      </c>
      <c r="C45" s="234">
        <v>44</v>
      </c>
    </row>
    <row r="46" spans="1:3" ht="18.600000000000001" customHeight="1" x14ac:dyDescent="0.25">
      <c r="A46" s="217">
        <v>5</v>
      </c>
      <c r="B46" s="233" t="s">
        <v>147</v>
      </c>
      <c r="C46" s="234">
        <v>34</v>
      </c>
    </row>
    <row r="47" spans="1:3" ht="18.600000000000001" customHeight="1" x14ac:dyDescent="0.25">
      <c r="A47" s="217">
        <v>6</v>
      </c>
      <c r="B47" s="233" t="s">
        <v>502</v>
      </c>
      <c r="C47" s="234">
        <v>31</v>
      </c>
    </row>
    <row r="48" spans="1:3" ht="18.600000000000001" customHeight="1" x14ac:dyDescent="0.25">
      <c r="A48" s="217">
        <v>7</v>
      </c>
      <c r="B48" s="233" t="s">
        <v>184</v>
      </c>
      <c r="C48" s="234">
        <v>20</v>
      </c>
    </row>
    <row r="49" spans="1:3" ht="18.600000000000001" customHeight="1" x14ac:dyDescent="0.25">
      <c r="A49" s="217">
        <v>8</v>
      </c>
      <c r="B49" s="233" t="s">
        <v>183</v>
      </c>
      <c r="C49" s="234">
        <v>19</v>
      </c>
    </row>
    <row r="50" spans="1:3" ht="18.600000000000001" customHeight="1" x14ac:dyDescent="0.25">
      <c r="A50" s="217">
        <v>9</v>
      </c>
      <c r="B50" s="233" t="s">
        <v>180</v>
      </c>
      <c r="C50" s="234">
        <v>13</v>
      </c>
    </row>
    <row r="51" spans="1:3" ht="18.600000000000001" customHeight="1" x14ac:dyDescent="0.25">
      <c r="A51" s="217">
        <v>10</v>
      </c>
      <c r="B51" s="233" t="s">
        <v>185</v>
      </c>
      <c r="C51" s="234">
        <v>12</v>
      </c>
    </row>
    <row r="52" spans="1:3" ht="18.600000000000001" customHeight="1" x14ac:dyDescent="0.25">
      <c r="A52" s="217">
        <v>11</v>
      </c>
      <c r="B52" s="233" t="s">
        <v>465</v>
      </c>
      <c r="C52" s="234">
        <v>11</v>
      </c>
    </row>
    <row r="53" spans="1:3" ht="18.600000000000001" customHeight="1" x14ac:dyDescent="0.25">
      <c r="A53" s="217">
        <v>12</v>
      </c>
      <c r="B53" s="233" t="s">
        <v>490</v>
      </c>
      <c r="C53" s="234">
        <v>11</v>
      </c>
    </row>
    <row r="54" spans="1:3" ht="18.600000000000001" customHeight="1" x14ac:dyDescent="0.25">
      <c r="A54" s="217">
        <v>13</v>
      </c>
      <c r="B54" s="233" t="s">
        <v>222</v>
      </c>
      <c r="C54" s="234">
        <v>11</v>
      </c>
    </row>
    <row r="55" spans="1:3" ht="18.600000000000001" customHeight="1" x14ac:dyDescent="0.25">
      <c r="A55" s="217">
        <v>14</v>
      </c>
      <c r="B55" s="233" t="s">
        <v>468</v>
      </c>
      <c r="C55" s="234">
        <v>11</v>
      </c>
    </row>
    <row r="56" spans="1:3" ht="18.600000000000001" customHeight="1" x14ac:dyDescent="0.25">
      <c r="A56" s="217">
        <v>15</v>
      </c>
      <c r="B56" s="233" t="s">
        <v>182</v>
      </c>
      <c r="C56" s="234">
        <v>10</v>
      </c>
    </row>
    <row r="57" spans="1:3" s="169" customFormat="1" ht="34.9" customHeight="1" x14ac:dyDescent="0.3">
      <c r="A57" s="435" t="s">
        <v>58</v>
      </c>
      <c r="B57" s="435"/>
      <c r="C57" s="435"/>
    </row>
    <row r="58" spans="1:3" ht="18.600000000000001" customHeight="1" x14ac:dyDescent="0.25">
      <c r="A58" s="234">
        <v>1</v>
      </c>
      <c r="B58" s="218" t="s">
        <v>223</v>
      </c>
      <c r="C58" s="217">
        <v>41</v>
      </c>
    </row>
    <row r="59" spans="1:3" ht="18.600000000000001" customHeight="1" x14ac:dyDescent="0.25">
      <c r="A59" s="234">
        <v>2</v>
      </c>
      <c r="B59" s="218" t="s">
        <v>162</v>
      </c>
      <c r="C59" s="217">
        <v>40</v>
      </c>
    </row>
    <row r="60" spans="1:3" ht="18.600000000000001" customHeight="1" x14ac:dyDescent="0.25">
      <c r="A60" s="234">
        <v>3</v>
      </c>
      <c r="B60" s="218" t="s">
        <v>313</v>
      </c>
      <c r="C60" s="217">
        <v>36</v>
      </c>
    </row>
    <row r="61" spans="1:3" ht="18.600000000000001" customHeight="1" x14ac:dyDescent="0.25">
      <c r="A61" s="234">
        <v>4</v>
      </c>
      <c r="B61" s="218" t="s">
        <v>189</v>
      </c>
      <c r="C61" s="217">
        <v>36</v>
      </c>
    </row>
    <row r="62" spans="1:3" ht="18.600000000000001" customHeight="1" x14ac:dyDescent="0.25">
      <c r="A62" s="234">
        <v>5</v>
      </c>
      <c r="B62" s="218" t="s">
        <v>148</v>
      </c>
      <c r="C62" s="217">
        <v>34</v>
      </c>
    </row>
    <row r="63" spans="1:3" ht="18.600000000000001" customHeight="1" x14ac:dyDescent="0.25">
      <c r="A63" s="234">
        <v>6</v>
      </c>
      <c r="B63" s="218" t="s">
        <v>140</v>
      </c>
      <c r="C63" s="217">
        <v>33</v>
      </c>
    </row>
    <row r="64" spans="1:3" ht="18.600000000000001" customHeight="1" x14ac:dyDescent="0.25">
      <c r="A64" s="234">
        <v>7</v>
      </c>
      <c r="B64" s="218" t="s">
        <v>187</v>
      </c>
      <c r="C64" s="217">
        <v>28</v>
      </c>
    </row>
    <row r="65" spans="1:3" ht="18.600000000000001" customHeight="1" x14ac:dyDescent="0.25">
      <c r="A65" s="234">
        <v>8</v>
      </c>
      <c r="B65" s="218" t="s">
        <v>191</v>
      </c>
      <c r="C65" s="217">
        <v>17</v>
      </c>
    </row>
    <row r="66" spans="1:3" ht="18.600000000000001" customHeight="1" x14ac:dyDescent="0.25">
      <c r="A66" s="234">
        <v>9</v>
      </c>
      <c r="B66" s="218" t="s">
        <v>188</v>
      </c>
      <c r="C66" s="217">
        <v>12</v>
      </c>
    </row>
    <row r="67" spans="1:3" ht="18.600000000000001" customHeight="1" x14ac:dyDescent="0.25">
      <c r="A67" s="234">
        <v>10</v>
      </c>
      <c r="B67" s="218" t="s">
        <v>224</v>
      </c>
      <c r="C67" s="217">
        <v>12</v>
      </c>
    </row>
    <row r="68" spans="1:3" ht="18.600000000000001" customHeight="1" x14ac:dyDescent="0.25">
      <c r="A68" s="234">
        <v>11</v>
      </c>
      <c r="B68" s="218" t="s">
        <v>190</v>
      </c>
      <c r="C68" s="217">
        <v>7</v>
      </c>
    </row>
    <row r="69" spans="1:3" ht="18.600000000000001" customHeight="1" x14ac:dyDescent="0.25">
      <c r="A69" s="234">
        <v>12</v>
      </c>
      <c r="B69" s="218" t="s">
        <v>186</v>
      </c>
      <c r="C69" s="217">
        <v>6</v>
      </c>
    </row>
    <row r="70" spans="1:3" ht="18.600000000000001" customHeight="1" x14ac:dyDescent="0.25">
      <c r="A70" s="234">
        <v>13</v>
      </c>
      <c r="B70" s="218" t="s">
        <v>217</v>
      </c>
      <c r="C70" s="217">
        <v>6</v>
      </c>
    </row>
    <row r="71" spans="1:3" ht="18.600000000000001" customHeight="1" x14ac:dyDescent="0.25">
      <c r="A71" s="234">
        <v>14</v>
      </c>
      <c r="B71" s="218" t="s">
        <v>509</v>
      </c>
      <c r="C71" s="217">
        <v>6</v>
      </c>
    </row>
    <row r="72" spans="1:3" ht="18.600000000000001" customHeight="1" x14ac:dyDescent="0.25">
      <c r="A72" s="234">
        <v>15</v>
      </c>
      <c r="B72" s="218" t="s">
        <v>192</v>
      </c>
      <c r="C72" s="217">
        <v>5</v>
      </c>
    </row>
    <row r="73" spans="1:3" s="169" customFormat="1" ht="34.9" customHeight="1" x14ac:dyDescent="0.3">
      <c r="A73" s="435" t="s">
        <v>59</v>
      </c>
      <c r="B73" s="435"/>
      <c r="C73" s="435"/>
    </row>
    <row r="74" spans="1:3" ht="18.600000000000001" customHeight="1" x14ac:dyDescent="0.25">
      <c r="A74" s="217">
        <v>1</v>
      </c>
      <c r="B74" s="177" t="s">
        <v>118</v>
      </c>
      <c r="C74" s="217">
        <v>359</v>
      </c>
    </row>
    <row r="75" spans="1:3" ht="18.600000000000001" customHeight="1" x14ac:dyDescent="0.25">
      <c r="A75" s="217">
        <v>2</v>
      </c>
      <c r="B75" s="177" t="s">
        <v>120</v>
      </c>
      <c r="C75" s="217">
        <v>262</v>
      </c>
    </row>
    <row r="76" spans="1:3" ht="18.600000000000001" customHeight="1" x14ac:dyDescent="0.25">
      <c r="A76" s="217">
        <v>3</v>
      </c>
      <c r="B76" s="177" t="s">
        <v>126</v>
      </c>
      <c r="C76" s="217">
        <v>180</v>
      </c>
    </row>
    <row r="77" spans="1:3" ht="18.600000000000001" customHeight="1" x14ac:dyDescent="0.25">
      <c r="A77" s="217">
        <v>4</v>
      </c>
      <c r="B77" s="177" t="s">
        <v>124</v>
      </c>
      <c r="C77" s="217">
        <v>107</v>
      </c>
    </row>
    <row r="78" spans="1:3" ht="18.600000000000001" customHeight="1" x14ac:dyDescent="0.25">
      <c r="A78" s="217">
        <v>5</v>
      </c>
      <c r="B78" s="177" t="s">
        <v>125</v>
      </c>
      <c r="C78" s="217">
        <v>105</v>
      </c>
    </row>
    <row r="79" spans="1:3" x14ac:dyDescent="0.25">
      <c r="A79" s="234">
        <v>6</v>
      </c>
      <c r="B79" s="218" t="s">
        <v>193</v>
      </c>
      <c r="C79" s="217">
        <v>90</v>
      </c>
    </row>
    <row r="80" spans="1:3" ht="16.5" customHeight="1" x14ac:dyDescent="0.25">
      <c r="A80" s="234">
        <v>7</v>
      </c>
      <c r="B80" s="218" t="s">
        <v>508</v>
      </c>
      <c r="C80" s="217">
        <v>68</v>
      </c>
    </row>
    <row r="81" spans="1:3" ht="18.600000000000001" customHeight="1" x14ac:dyDescent="0.25">
      <c r="A81" s="234">
        <v>8</v>
      </c>
      <c r="B81" s="218" t="s">
        <v>146</v>
      </c>
      <c r="C81" s="217">
        <v>34</v>
      </c>
    </row>
    <row r="82" spans="1:3" ht="18.600000000000001" customHeight="1" x14ac:dyDescent="0.25">
      <c r="A82" s="234">
        <v>9</v>
      </c>
      <c r="B82" s="218" t="s">
        <v>153</v>
      </c>
      <c r="C82" s="217">
        <v>33</v>
      </c>
    </row>
    <row r="83" spans="1:3" ht="18.600000000000001" customHeight="1" x14ac:dyDescent="0.25">
      <c r="A83" s="234">
        <v>10</v>
      </c>
      <c r="B83" s="218" t="s">
        <v>144</v>
      </c>
      <c r="C83" s="217">
        <v>25</v>
      </c>
    </row>
    <row r="84" spans="1:3" ht="18.600000000000001" customHeight="1" x14ac:dyDescent="0.25">
      <c r="A84" s="234">
        <v>11</v>
      </c>
      <c r="B84" s="218" t="s">
        <v>337</v>
      </c>
      <c r="C84" s="217">
        <v>12</v>
      </c>
    </row>
    <row r="85" spans="1:3" x14ac:dyDescent="0.25">
      <c r="A85" s="234">
        <v>12</v>
      </c>
      <c r="B85" s="218" t="s">
        <v>194</v>
      </c>
      <c r="C85" s="217">
        <v>12</v>
      </c>
    </row>
    <row r="86" spans="1:3" ht="18.600000000000001" customHeight="1" x14ac:dyDescent="0.25">
      <c r="A86" s="234">
        <v>13</v>
      </c>
      <c r="B86" s="218" t="s">
        <v>195</v>
      </c>
      <c r="C86" s="217">
        <v>12</v>
      </c>
    </row>
    <row r="87" spans="1:3" ht="20.25" customHeight="1" x14ac:dyDescent="0.25">
      <c r="A87" s="234">
        <v>14</v>
      </c>
      <c r="B87" s="218" t="s">
        <v>428</v>
      </c>
      <c r="C87" s="217">
        <v>10</v>
      </c>
    </row>
    <row r="88" spans="1:3" ht="18.600000000000001" customHeight="1" x14ac:dyDescent="0.25">
      <c r="A88" s="234">
        <v>15</v>
      </c>
      <c r="B88" s="218" t="s">
        <v>466</v>
      </c>
      <c r="C88" s="217">
        <v>7</v>
      </c>
    </row>
    <row r="89" spans="1:3" s="169" customFormat="1" ht="34.9" customHeight="1" x14ac:dyDescent="0.3">
      <c r="A89" s="410" t="s">
        <v>60</v>
      </c>
      <c r="B89" s="411"/>
      <c r="C89" s="499"/>
    </row>
    <row r="90" spans="1:3" x14ac:dyDescent="0.25">
      <c r="A90" s="234">
        <v>1</v>
      </c>
      <c r="B90" s="218" t="s">
        <v>226</v>
      </c>
      <c r="C90" s="217">
        <v>50</v>
      </c>
    </row>
    <row r="91" spans="1:3" ht="34.5" customHeight="1" x14ac:dyDescent="0.25">
      <c r="A91" s="234">
        <v>2</v>
      </c>
      <c r="B91" s="218" t="s">
        <v>135</v>
      </c>
      <c r="C91" s="217">
        <v>49</v>
      </c>
    </row>
    <row r="92" spans="1:3" ht="18.600000000000001" customHeight="1" x14ac:dyDescent="0.25">
      <c r="A92" s="234">
        <v>3</v>
      </c>
      <c r="B92" s="218" t="s">
        <v>202</v>
      </c>
      <c r="C92" s="217">
        <v>41</v>
      </c>
    </row>
    <row r="93" spans="1:3" ht="18.600000000000001" customHeight="1" x14ac:dyDescent="0.25">
      <c r="A93" s="234">
        <v>4</v>
      </c>
      <c r="B93" s="218" t="s">
        <v>197</v>
      </c>
      <c r="C93" s="217">
        <v>29</v>
      </c>
    </row>
    <row r="94" spans="1:3" ht="18.600000000000001" customHeight="1" x14ac:dyDescent="0.25">
      <c r="A94" s="234">
        <v>5</v>
      </c>
      <c r="B94" s="218" t="s">
        <v>201</v>
      </c>
      <c r="C94" s="217">
        <v>14</v>
      </c>
    </row>
    <row r="95" spans="1:3" ht="18.600000000000001" customHeight="1" x14ac:dyDescent="0.25">
      <c r="A95" s="234">
        <v>6</v>
      </c>
      <c r="B95" s="218" t="s">
        <v>205</v>
      </c>
      <c r="C95" s="217">
        <v>14</v>
      </c>
    </row>
    <row r="96" spans="1:3" ht="18.600000000000001" customHeight="1" x14ac:dyDescent="0.25">
      <c r="A96" s="234">
        <v>7</v>
      </c>
      <c r="B96" s="218" t="s">
        <v>199</v>
      </c>
      <c r="C96" s="217">
        <v>12</v>
      </c>
    </row>
    <row r="97" spans="1:3" ht="18.600000000000001" customHeight="1" x14ac:dyDescent="0.25">
      <c r="A97" s="234">
        <v>8</v>
      </c>
      <c r="B97" s="218" t="s">
        <v>198</v>
      </c>
      <c r="C97" s="217">
        <v>12</v>
      </c>
    </row>
    <row r="98" spans="1:3" ht="18.600000000000001" customHeight="1" x14ac:dyDescent="0.25">
      <c r="A98" s="234">
        <v>9</v>
      </c>
      <c r="B98" s="218" t="s">
        <v>306</v>
      </c>
      <c r="C98" s="217">
        <v>10</v>
      </c>
    </row>
    <row r="99" spans="1:3" ht="18.600000000000001" customHeight="1" x14ac:dyDescent="0.25">
      <c r="A99" s="234">
        <v>10</v>
      </c>
      <c r="B99" s="218" t="s">
        <v>206</v>
      </c>
      <c r="C99" s="217">
        <v>7</v>
      </c>
    </row>
    <row r="100" spans="1:3" ht="18.600000000000001" customHeight="1" x14ac:dyDescent="0.25">
      <c r="A100" s="234">
        <v>11</v>
      </c>
      <c r="B100" s="218" t="s">
        <v>305</v>
      </c>
      <c r="C100" s="355">
        <v>4</v>
      </c>
    </row>
    <row r="101" spans="1:3" ht="18.600000000000001" customHeight="1" x14ac:dyDescent="0.25">
      <c r="A101" s="234">
        <v>12</v>
      </c>
      <c r="B101" s="218" t="s">
        <v>307</v>
      </c>
      <c r="C101" s="355">
        <v>4</v>
      </c>
    </row>
    <row r="102" spans="1:3" ht="18.600000000000001" customHeight="1" x14ac:dyDescent="0.25">
      <c r="A102" s="234">
        <v>13</v>
      </c>
      <c r="B102" s="218" t="s">
        <v>510</v>
      </c>
      <c r="C102" s="355">
        <v>4</v>
      </c>
    </row>
    <row r="103" spans="1:3" ht="18.600000000000001" customHeight="1" x14ac:dyDescent="0.25">
      <c r="A103" s="234">
        <v>14</v>
      </c>
      <c r="B103" s="218" t="s">
        <v>314</v>
      </c>
      <c r="C103" s="355">
        <v>3</v>
      </c>
    </row>
    <row r="104" spans="1:3" ht="18" customHeight="1" x14ac:dyDescent="0.25">
      <c r="A104" s="234">
        <v>15</v>
      </c>
      <c r="B104" s="218" t="s">
        <v>499</v>
      </c>
      <c r="C104" s="355">
        <v>3</v>
      </c>
    </row>
    <row r="105" spans="1:3" s="169" customFormat="1" ht="34.9" customHeight="1" x14ac:dyDescent="0.3">
      <c r="A105" s="410" t="s">
        <v>61</v>
      </c>
      <c r="B105" s="411"/>
      <c r="C105" s="499"/>
    </row>
    <row r="106" spans="1:3" ht="18" customHeight="1" x14ac:dyDescent="0.25">
      <c r="A106" s="217">
        <v>1</v>
      </c>
      <c r="B106" s="177" t="s">
        <v>131</v>
      </c>
      <c r="C106" s="217">
        <v>135</v>
      </c>
    </row>
    <row r="107" spans="1:3" ht="23.25" customHeight="1" x14ac:dyDescent="0.25">
      <c r="A107" s="217">
        <v>2</v>
      </c>
      <c r="B107" s="177" t="s">
        <v>127</v>
      </c>
      <c r="C107" s="217">
        <v>47</v>
      </c>
    </row>
    <row r="108" spans="1:3" ht="30.75" customHeight="1" x14ac:dyDescent="0.25">
      <c r="A108" s="217">
        <v>3</v>
      </c>
      <c r="B108" s="177" t="s">
        <v>139</v>
      </c>
      <c r="C108" s="217">
        <v>40</v>
      </c>
    </row>
    <row r="109" spans="1:3" ht="21" customHeight="1" x14ac:dyDescent="0.25">
      <c r="A109" s="217">
        <v>4</v>
      </c>
      <c r="B109" s="177" t="s">
        <v>207</v>
      </c>
      <c r="C109" s="217">
        <v>39</v>
      </c>
    </row>
    <row r="110" spans="1:3" ht="19.5" customHeight="1" x14ac:dyDescent="0.25">
      <c r="A110" s="217">
        <v>5</v>
      </c>
      <c r="B110" s="177" t="s">
        <v>233</v>
      </c>
      <c r="C110" s="217">
        <v>39</v>
      </c>
    </row>
    <row r="111" spans="1:3" ht="18" customHeight="1" x14ac:dyDescent="0.25">
      <c r="A111" s="217">
        <v>6</v>
      </c>
      <c r="B111" s="177" t="s">
        <v>138</v>
      </c>
      <c r="C111" s="217">
        <v>37</v>
      </c>
    </row>
    <row r="112" spans="1:3" ht="22.5" customHeight="1" x14ac:dyDescent="0.25">
      <c r="A112" s="217">
        <v>7</v>
      </c>
      <c r="B112" s="177" t="s">
        <v>324</v>
      </c>
      <c r="C112" s="217">
        <v>33</v>
      </c>
    </row>
    <row r="113" spans="1:3" ht="18" customHeight="1" x14ac:dyDescent="0.25">
      <c r="A113" s="217">
        <v>8</v>
      </c>
      <c r="B113" s="177" t="s">
        <v>159</v>
      </c>
      <c r="C113" s="217">
        <v>33</v>
      </c>
    </row>
    <row r="114" spans="1:3" ht="18" customHeight="1" x14ac:dyDescent="0.25">
      <c r="A114" s="217">
        <v>9</v>
      </c>
      <c r="B114" s="177" t="s">
        <v>154</v>
      </c>
      <c r="C114" s="217">
        <v>25</v>
      </c>
    </row>
    <row r="115" spans="1:3" ht="18.75" customHeight="1" x14ac:dyDescent="0.25">
      <c r="A115" s="217">
        <v>10</v>
      </c>
      <c r="B115" s="177" t="s">
        <v>298</v>
      </c>
      <c r="C115" s="217">
        <v>25</v>
      </c>
    </row>
    <row r="116" spans="1:3" ht="21" customHeight="1" x14ac:dyDescent="0.25">
      <c r="A116" s="217">
        <v>11</v>
      </c>
      <c r="B116" s="177" t="s">
        <v>308</v>
      </c>
      <c r="C116" s="217">
        <v>19</v>
      </c>
    </row>
    <row r="117" spans="1:3" ht="19.5" customHeight="1" x14ac:dyDescent="0.25">
      <c r="A117" s="217">
        <v>12</v>
      </c>
      <c r="B117" s="177" t="s">
        <v>151</v>
      </c>
      <c r="C117" s="217">
        <v>18</v>
      </c>
    </row>
    <row r="118" spans="1:3" ht="20.25" customHeight="1" x14ac:dyDescent="0.25">
      <c r="A118" s="217">
        <v>13</v>
      </c>
      <c r="B118" s="177" t="s">
        <v>209</v>
      </c>
      <c r="C118" s="217">
        <v>17</v>
      </c>
    </row>
    <row r="119" spans="1:3" ht="23.25" customHeight="1" x14ac:dyDescent="0.25">
      <c r="A119" s="217">
        <v>14</v>
      </c>
      <c r="B119" s="177" t="s">
        <v>208</v>
      </c>
      <c r="C119" s="217">
        <v>15</v>
      </c>
    </row>
    <row r="120" spans="1:3" ht="18" customHeight="1" x14ac:dyDescent="0.25">
      <c r="A120" s="217">
        <v>15</v>
      </c>
      <c r="B120" s="177" t="s">
        <v>422</v>
      </c>
      <c r="C120" s="217">
        <v>15</v>
      </c>
    </row>
    <row r="121" spans="1:3" s="169" customFormat="1" ht="34.9" customHeight="1" x14ac:dyDescent="0.3">
      <c r="A121" s="410" t="s">
        <v>62</v>
      </c>
      <c r="B121" s="411"/>
      <c r="C121" s="499"/>
    </row>
    <row r="122" spans="1:3" x14ac:dyDescent="0.25">
      <c r="A122" s="217">
        <v>1</v>
      </c>
      <c r="B122" s="177" t="s">
        <v>116</v>
      </c>
      <c r="C122" s="217">
        <v>581</v>
      </c>
    </row>
    <row r="123" spans="1:3" ht="33" customHeight="1" x14ac:dyDescent="0.25">
      <c r="A123" s="217">
        <v>2</v>
      </c>
      <c r="B123" s="177" t="s">
        <v>228</v>
      </c>
      <c r="C123" s="217">
        <v>455</v>
      </c>
    </row>
    <row r="124" spans="1:3" ht="18" customHeight="1" x14ac:dyDescent="0.25">
      <c r="A124" s="217">
        <v>3</v>
      </c>
      <c r="B124" s="177" t="s">
        <v>128</v>
      </c>
      <c r="C124" s="217">
        <v>284</v>
      </c>
    </row>
    <row r="125" spans="1:3" ht="18" customHeight="1" x14ac:dyDescent="0.25">
      <c r="A125" s="217">
        <v>4</v>
      </c>
      <c r="B125" s="177" t="s">
        <v>216</v>
      </c>
      <c r="C125" s="217">
        <v>44</v>
      </c>
    </row>
    <row r="126" spans="1:3" ht="18" customHeight="1" x14ac:dyDescent="0.25">
      <c r="A126" s="217">
        <v>5</v>
      </c>
      <c r="B126" s="177" t="s">
        <v>234</v>
      </c>
      <c r="C126" s="217">
        <v>41</v>
      </c>
    </row>
    <row r="127" spans="1:3" ht="18" customHeight="1" x14ac:dyDescent="0.25">
      <c r="A127" s="217">
        <v>6</v>
      </c>
      <c r="B127" s="177" t="s">
        <v>152</v>
      </c>
      <c r="C127" s="217">
        <v>26</v>
      </c>
    </row>
    <row r="128" spans="1:3" ht="18" customHeight="1" x14ac:dyDescent="0.25">
      <c r="A128" s="217">
        <v>7</v>
      </c>
      <c r="B128" s="177" t="s">
        <v>122</v>
      </c>
      <c r="C128" s="217">
        <v>23</v>
      </c>
    </row>
    <row r="129" spans="1:3" ht="18" customHeight="1" x14ac:dyDescent="0.25">
      <c r="A129" s="217">
        <v>8</v>
      </c>
      <c r="B129" s="177" t="s">
        <v>548</v>
      </c>
      <c r="C129" s="217">
        <v>21</v>
      </c>
    </row>
    <row r="130" spans="1:3" ht="18.75" customHeight="1" x14ac:dyDescent="0.25">
      <c r="A130" s="217">
        <v>9</v>
      </c>
      <c r="B130" s="177" t="s">
        <v>212</v>
      </c>
      <c r="C130" s="217">
        <v>15</v>
      </c>
    </row>
    <row r="131" spans="1:3" ht="18" customHeight="1" x14ac:dyDescent="0.25">
      <c r="A131" s="217">
        <v>10</v>
      </c>
      <c r="B131" s="177" t="s">
        <v>439</v>
      </c>
      <c r="C131" s="217">
        <v>13</v>
      </c>
    </row>
    <row r="132" spans="1:3" ht="29.25" customHeight="1" x14ac:dyDescent="0.25">
      <c r="A132" s="217">
        <v>11</v>
      </c>
      <c r="B132" s="177" t="s">
        <v>470</v>
      </c>
      <c r="C132" s="217">
        <v>13</v>
      </c>
    </row>
    <row r="133" spans="1:3" ht="18" customHeight="1" x14ac:dyDescent="0.25">
      <c r="A133" s="217">
        <v>12</v>
      </c>
      <c r="B133" s="177" t="s">
        <v>235</v>
      </c>
      <c r="C133" s="217">
        <v>13</v>
      </c>
    </row>
    <row r="134" spans="1:3" ht="18" customHeight="1" x14ac:dyDescent="0.25">
      <c r="A134" s="217">
        <v>13</v>
      </c>
      <c r="B134" s="177" t="s">
        <v>213</v>
      </c>
      <c r="C134" s="217">
        <v>12</v>
      </c>
    </row>
    <row r="135" spans="1:3" ht="18" customHeight="1" x14ac:dyDescent="0.25">
      <c r="A135" s="217">
        <v>14</v>
      </c>
      <c r="B135" s="177" t="s">
        <v>310</v>
      </c>
      <c r="C135" s="217">
        <v>11</v>
      </c>
    </row>
    <row r="136" spans="1:3" ht="18" customHeight="1" x14ac:dyDescent="0.25">
      <c r="A136" s="217">
        <v>15</v>
      </c>
      <c r="B136" s="177" t="s">
        <v>119</v>
      </c>
      <c r="C136" s="217">
        <v>10</v>
      </c>
    </row>
    <row r="137" spans="1:3" s="169" customFormat="1" ht="34.9" customHeight="1" x14ac:dyDescent="0.3">
      <c r="A137" s="410" t="s">
        <v>214</v>
      </c>
      <c r="B137" s="411"/>
      <c r="C137" s="499"/>
    </row>
    <row r="138" spans="1:3" ht="19.149999999999999" customHeight="1" x14ac:dyDescent="0.25">
      <c r="A138" s="217">
        <v>1</v>
      </c>
      <c r="B138" s="177" t="s">
        <v>117</v>
      </c>
      <c r="C138" s="217">
        <v>617</v>
      </c>
    </row>
    <row r="139" spans="1:3" ht="19.149999999999999" customHeight="1" x14ac:dyDescent="0.25">
      <c r="A139" s="217">
        <v>2</v>
      </c>
      <c r="B139" s="177" t="s">
        <v>121</v>
      </c>
      <c r="C139" s="217">
        <v>151</v>
      </c>
    </row>
    <row r="140" spans="1:3" ht="19.149999999999999" customHeight="1" x14ac:dyDescent="0.25">
      <c r="A140" s="217">
        <v>3</v>
      </c>
      <c r="B140" s="177" t="s">
        <v>157</v>
      </c>
      <c r="C140" s="217">
        <v>110</v>
      </c>
    </row>
    <row r="141" spans="1:3" ht="19.149999999999999" customHeight="1" x14ac:dyDescent="0.25">
      <c r="A141" s="217">
        <v>4</v>
      </c>
      <c r="B141" s="177" t="s">
        <v>132</v>
      </c>
      <c r="C141" s="217">
        <v>74</v>
      </c>
    </row>
    <row r="142" spans="1:3" ht="19.149999999999999" customHeight="1" x14ac:dyDescent="0.25">
      <c r="A142" s="217">
        <v>5</v>
      </c>
      <c r="B142" s="177" t="s">
        <v>236</v>
      </c>
      <c r="C142" s="217">
        <v>67</v>
      </c>
    </row>
    <row r="143" spans="1:3" ht="19.149999999999999" customHeight="1" x14ac:dyDescent="0.25">
      <c r="A143" s="217">
        <v>6</v>
      </c>
      <c r="B143" s="177" t="s">
        <v>129</v>
      </c>
      <c r="C143" s="217">
        <v>59</v>
      </c>
    </row>
    <row r="144" spans="1:3" ht="19.149999999999999" customHeight="1" x14ac:dyDescent="0.25">
      <c r="A144" s="217">
        <v>7</v>
      </c>
      <c r="B144" s="177" t="s">
        <v>149</v>
      </c>
      <c r="C144" s="217">
        <v>47</v>
      </c>
    </row>
    <row r="145" spans="1:3" ht="19.149999999999999" customHeight="1" x14ac:dyDescent="0.25">
      <c r="A145" s="217">
        <v>8</v>
      </c>
      <c r="B145" s="177" t="s">
        <v>137</v>
      </c>
      <c r="C145" s="217">
        <v>44</v>
      </c>
    </row>
    <row r="146" spans="1:3" ht="19.149999999999999" customHeight="1" x14ac:dyDescent="0.25">
      <c r="A146" s="217">
        <v>9</v>
      </c>
      <c r="B146" s="177" t="s">
        <v>143</v>
      </c>
      <c r="C146" s="217">
        <v>41</v>
      </c>
    </row>
    <row r="147" spans="1:3" ht="19.149999999999999" customHeight="1" x14ac:dyDescent="0.25">
      <c r="A147" s="217">
        <v>10</v>
      </c>
      <c r="B147" s="177" t="s">
        <v>156</v>
      </c>
      <c r="C147" s="217">
        <v>39</v>
      </c>
    </row>
    <row r="148" spans="1:3" ht="19.149999999999999" customHeight="1" x14ac:dyDescent="0.25">
      <c r="A148" s="217">
        <v>11</v>
      </c>
      <c r="B148" s="177" t="s">
        <v>136</v>
      </c>
      <c r="C148" s="217">
        <v>38</v>
      </c>
    </row>
    <row r="149" spans="1:3" ht="19.149999999999999" customHeight="1" x14ac:dyDescent="0.25">
      <c r="A149" s="217">
        <v>12</v>
      </c>
      <c r="B149" s="177" t="s">
        <v>160</v>
      </c>
      <c r="C149" s="217">
        <v>33</v>
      </c>
    </row>
    <row r="150" spans="1:3" ht="18" customHeight="1" x14ac:dyDescent="0.25">
      <c r="A150" s="217">
        <v>13</v>
      </c>
      <c r="B150" s="177" t="s">
        <v>215</v>
      </c>
      <c r="C150" s="217">
        <v>29</v>
      </c>
    </row>
    <row r="151" spans="1:3" ht="31.5" x14ac:dyDescent="0.25">
      <c r="A151" s="356">
        <v>14</v>
      </c>
      <c r="B151" s="351" t="s">
        <v>145</v>
      </c>
      <c r="C151" s="356">
        <v>14</v>
      </c>
    </row>
    <row r="152" spans="1:3" x14ac:dyDescent="0.25">
      <c r="A152" s="356">
        <v>15</v>
      </c>
      <c r="B152" s="351" t="s">
        <v>312</v>
      </c>
      <c r="C152" s="356">
        <v>6</v>
      </c>
    </row>
  </sheetData>
  <mergeCells count="15">
    <mergeCell ref="A105:C105"/>
    <mergeCell ref="A121:C121"/>
    <mergeCell ref="A137:C137"/>
    <mergeCell ref="A9:C9"/>
    <mergeCell ref="A25:C25"/>
    <mergeCell ref="A41:C41"/>
    <mergeCell ref="A57:C57"/>
    <mergeCell ref="A73:C73"/>
    <mergeCell ref="A89:C89"/>
    <mergeCell ref="A1:C1"/>
    <mergeCell ref="A2:C2"/>
    <mergeCell ref="A3:C3"/>
    <mergeCell ref="A5:A7"/>
    <mergeCell ref="B5:B7"/>
    <mergeCell ref="C5:C7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40" max="16383" man="1"/>
    <brk id="72" max="7" man="1"/>
    <brk id="104" max="7" man="1"/>
    <brk id="136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46" sqref="B46"/>
    </sheetView>
  </sheetViews>
  <sheetFormatPr defaultColWidth="9.140625" defaultRowHeight="15.75" x14ac:dyDescent="0.25"/>
  <cols>
    <col min="1" max="1" width="3.140625" style="154" customWidth="1"/>
    <col min="2" max="2" width="42" style="167" customWidth="1"/>
    <col min="3" max="3" width="22.140625" style="155" customWidth="1"/>
    <col min="4" max="4" width="26.42578125" style="155" customWidth="1"/>
    <col min="5" max="5" width="9.140625" style="155"/>
    <col min="6" max="6" width="66.140625" style="155" customWidth="1"/>
    <col min="7" max="16384" width="9.140625" style="155"/>
  </cols>
  <sheetData>
    <row r="1" spans="1:6" ht="45" customHeight="1" x14ac:dyDescent="0.25">
      <c r="B1" s="397" t="s">
        <v>544</v>
      </c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21" customHeight="1" x14ac:dyDescent="0.3">
      <c r="B3" s="279" t="s">
        <v>243</v>
      </c>
    </row>
    <row r="4" spans="1:6" s="156" customFormat="1" ht="66" customHeight="1" x14ac:dyDescent="0.25">
      <c r="A4" s="341"/>
      <c r="B4" s="342" t="s">
        <v>110</v>
      </c>
      <c r="C4" s="343" t="s">
        <v>453</v>
      </c>
      <c r="D4" s="344" t="s">
        <v>454</v>
      </c>
    </row>
    <row r="5" spans="1:6" x14ac:dyDescent="0.25">
      <c r="A5" s="157">
        <v>1</v>
      </c>
      <c r="B5" s="176" t="s">
        <v>118</v>
      </c>
      <c r="C5" s="183">
        <v>356</v>
      </c>
      <c r="D5" s="346">
        <v>99.164345403899731</v>
      </c>
      <c r="F5" s="179"/>
    </row>
    <row r="6" spans="1:6" x14ac:dyDescent="0.25">
      <c r="A6" s="157">
        <v>2</v>
      </c>
      <c r="B6" s="176" t="s">
        <v>117</v>
      </c>
      <c r="C6" s="183">
        <v>317</v>
      </c>
      <c r="D6" s="346">
        <v>51.377633711507293</v>
      </c>
      <c r="F6" s="179"/>
    </row>
    <row r="7" spans="1:6" x14ac:dyDescent="0.25">
      <c r="A7" s="157">
        <v>3</v>
      </c>
      <c r="B7" s="176" t="s">
        <v>120</v>
      </c>
      <c r="C7" s="183">
        <v>256</v>
      </c>
      <c r="D7" s="346">
        <v>97.70992366412213</v>
      </c>
      <c r="F7" s="179"/>
    </row>
    <row r="8" spans="1:6" s="161" customFormat="1" x14ac:dyDescent="0.25">
      <c r="A8" s="157">
        <v>4</v>
      </c>
      <c r="B8" s="176" t="s">
        <v>123</v>
      </c>
      <c r="C8" s="183">
        <v>176</v>
      </c>
      <c r="D8" s="346">
        <v>95.13513513513513</v>
      </c>
      <c r="F8" s="179"/>
    </row>
    <row r="9" spans="1:6" s="161" customFormat="1" x14ac:dyDescent="0.25">
      <c r="A9" s="157">
        <v>5</v>
      </c>
      <c r="B9" s="176" t="s">
        <v>121</v>
      </c>
      <c r="C9" s="183">
        <v>151</v>
      </c>
      <c r="D9" s="346">
        <v>100</v>
      </c>
      <c r="F9" s="179"/>
    </row>
    <row r="10" spans="1:6" s="161" customFormat="1" x14ac:dyDescent="0.25">
      <c r="A10" s="157">
        <v>6</v>
      </c>
      <c r="B10" s="176" t="s">
        <v>124</v>
      </c>
      <c r="C10" s="183">
        <v>94</v>
      </c>
      <c r="D10" s="346">
        <v>87.850467289719617</v>
      </c>
      <c r="F10" s="179"/>
    </row>
    <row r="11" spans="1:6" s="161" customFormat="1" x14ac:dyDescent="0.25">
      <c r="A11" s="157">
        <v>7</v>
      </c>
      <c r="B11" s="176" t="s">
        <v>193</v>
      </c>
      <c r="C11" s="183">
        <v>87</v>
      </c>
      <c r="D11" s="346">
        <v>96.666666666666657</v>
      </c>
      <c r="F11" s="179"/>
    </row>
    <row r="12" spans="1:6" s="161" customFormat="1" x14ac:dyDescent="0.25">
      <c r="A12" s="157">
        <v>8</v>
      </c>
      <c r="B12" s="176" t="s">
        <v>125</v>
      </c>
      <c r="C12" s="183">
        <v>86</v>
      </c>
      <c r="D12" s="346">
        <v>81.904761904761898</v>
      </c>
      <c r="F12" s="179"/>
    </row>
    <row r="13" spans="1:6" s="161" customFormat="1" ht="31.5" x14ac:dyDescent="0.25">
      <c r="A13" s="157">
        <v>9</v>
      </c>
      <c r="B13" s="176" t="s">
        <v>141</v>
      </c>
      <c r="C13" s="183">
        <v>79</v>
      </c>
      <c r="D13" s="346">
        <v>84.042553191489361</v>
      </c>
      <c r="F13" s="179"/>
    </row>
    <row r="14" spans="1:6" s="161" customFormat="1" ht="47.25" x14ac:dyDescent="0.25">
      <c r="A14" s="157">
        <v>10</v>
      </c>
      <c r="B14" s="176" t="s">
        <v>553</v>
      </c>
      <c r="C14" s="183">
        <v>68</v>
      </c>
      <c r="D14" s="346">
        <v>99.999999999999986</v>
      </c>
      <c r="F14" s="179"/>
    </row>
    <row r="15" spans="1:6" s="161" customFormat="1" x14ac:dyDescent="0.25">
      <c r="A15" s="157">
        <v>11</v>
      </c>
      <c r="B15" s="176" t="s">
        <v>236</v>
      </c>
      <c r="C15" s="183">
        <v>67</v>
      </c>
      <c r="D15" s="346">
        <v>100</v>
      </c>
      <c r="F15" s="179"/>
    </row>
    <row r="16" spans="1:6" s="161" customFormat="1" x14ac:dyDescent="0.25">
      <c r="A16" s="157">
        <v>12</v>
      </c>
      <c r="B16" s="176" t="s">
        <v>518</v>
      </c>
      <c r="C16" s="183">
        <v>61</v>
      </c>
      <c r="D16" s="346">
        <v>100</v>
      </c>
      <c r="F16" s="179"/>
    </row>
    <row r="17" spans="1:6" s="161" customFormat="1" x14ac:dyDescent="0.25">
      <c r="A17" s="157">
        <v>13</v>
      </c>
      <c r="B17" s="176" t="s">
        <v>133</v>
      </c>
      <c r="C17" s="183">
        <v>53</v>
      </c>
      <c r="D17" s="346">
        <v>73.611111111111114</v>
      </c>
      <c r="F17" s="179"/>
    </row>
    <row r="18" spans="1:6" s="161" customFormat="1" ht="16.5" customHeight="1" x14ac:dyDescent="0.25">
      <c r="A18" s="157">
        <v>14</v>
      </c>
      <c r="B18" s="176" t="s">
        <v>134</v>
      </c>
      <c r="C18" s="183">
        <v>50</v>
      </c>
      <c r="D18" s="346">
        <v>80.645161290322577</v>
      </c>
      <c r="F18" s="179"/>
    </row>
    <row r="19" spans="1:6" s="161" customFormat="1" x14ac:dyDescent="0.25">
      <c r="A19" s="157">
        <v>15</v>
      </c>
      <c r="B19" s="176" t="s">
        <v>127</v>
      </c>
      <c r="C19" s="183">
        <v>47</v>
      </c>
      <c r="D19" s="346">
        <v>100</v>
      </c>
      <c r="F19" s="179"/>
    </row>
    <row r="20" spans="1:6" s="161" customFormat="1" x14ac:dyDescent="0.25">
      <c r="A20" s="157">
        <v>16</v>
      </c>
      <c r="B20" s="176" t="s">
        <v>149</v>
      </c>
      <c r="C20" s="183">
        <v>47</v>
      </c>
      <c r="D20" s="346">
        <v>100</v>
      </c>
      <c r="F20" s="179"/>
    </row>
    <row r="21" spans="1:6" s="161" customFormat="1" x14ac:dyDescent="0.25">
      <c r="A21" s="157">
        <v>17</v>
      </c>
      <c r="B21" s="176" t="s">
        <v>232</v>
      </c>
      <c r="C21" s="183">
        <v>44</v>
      </c>
      <c r="D21" s="346">
        <v>100</v>
      </c>
      <c r="F21" s="179"/>
    </row>
    <row r="22" spans="1:6" s="161" customFormat="1" x14ac:dyDescent="0.25">
      <c r="A22" s="157">
        <v>18</v>
      </c>
      <c r="B22" s="176" t="s">
        <v>233</v>
      </c>
      <c r="C22" s="183">
        <v>39</v>
      </c>
      <c r="D22" s="346">
        <v>100</v>
      </c>
      <c r="F22" s="179"/>
    </row>
    <row r="23" spans="1:6" s="161" customFormat="1" x14ac:dyDescent="0.25">
      <c r="A23" s="157">
        <v>19</v>
      </c>
      <c r="B23" s="176" t="s">
        <v>142</v>
      </c>
      <c r="C23" s="183">
        <v>38</v>
      </c>
      <c r="D23" s="346">
        <v>62.295081967213115</v>
      </c>
      <c r="F23" s="179"/>
    </row>
    <row r="24" spans="1:6" s="161" customFormat="1" ht="31.5" x14ac:dyDescent="0.25">
      <c r="A24" s="157">
        <v>20</v>
      </c>
      <c r="B24" s="176" t="s">
        <v>226</v>
      </c>
      <c r="C24" s="183">
        <v>38</v>
      </c>
      <c r="D24" s="346">
        <v>76</v>
      </c>
      <c r="F24" s="179"/>
    </row>
    <row r="25" spans="1:6" s="161" customFormat="1" x14ac:dyDescent="0.25">
      <c r="A25" s="157">
        <v>21</v>
      </c>
      <c r="B25" s="176" t="s">
        <v>137</v>
      </c>
      <c r="C25" s="183">
        <v>36</v>
      </c>
      <c r="D25" s="346">
        <v>81.818181818181813</v>
      </c>
      <c r="F25" s="179"/>
    </row>
    <row r="26" spans="1:6" s="161" customFormat="1" x14ac:dyDescent="0.25">
      <c r="A26" s="157">
        <v>22</v>
      </c>
      <c r="B26" s="176" t="s">
        <v>223</v>
      </c>
      <c r="C26" s="183">
        <v>36</v>
      </c>
      <c r="D26" s="346">
        <v>87.804878048780495</v>
      </c>
      <c r="F26" s="179"/>
    </row>
    <row r="27" spans="1:6" s="161" customFormat="1" x14ac:dyDescent="0.25">
      <c r="A27" s="157">
        <v>23</v>
      </c>
      <c r="B27" s="176" t="s">
        <v>162</v>
      </c>
      <c r="C27" s="183">
        <v>36</v>
      </c>
      <c r="D27" s="346">
        <v>90</v>
      </c>
      <c r="F27" s="179"/>
    </row>
    <row r="28" spans="1:6" s="161" customFormat="1" x14ac:dyDescent="0.25">
      <c r="A28" s="157">
        <v>24</v>
      </c>
      <c r="B28" s="176" t="s">
        <v>189</v>
      </c>
      <c r="C28" s="183">
        <v>34</v>
      </c>
      <c r="D28" s="346">
        <v>94.444444444444443</v>
      </c>
      <c r="F28" s="179"/>
    </row>
    <row r="29" spans="1:6" s="161" customFormat="1" x14ac:dyDescent="0.25">
      <c r="A29" s="157">
        <v>25</v>
      </c>
      <c r="B29" s="176" t="s">
        <v>146</v>
      </c>
      <c r="C29" s="183">
        <v>34</v>
      </c>
      <c r="D29" s="346">
        <v>99.999999999999986</v>
      </c>
      <c r="F29" s="179"/>
    </row>
    <row r="30" spans="1:6" s="161" customFormat="1" x14ac:dyDescent="0.25">
      <c r="A30" s="157">
        <v>26</v>
      </c>
      <c r="B30" s="176" t="s">
        <v>157</v>
      </c>
      <c r="C30" s="183">
        <v>33</v>
      </c>
      <c r="D30" s="346">
        <v>29.999999999999996</v>
      </c>
      <c r="F30" s="179"/>
    </row>
    <row r="31" spans="1:6" s="161" customFormat="1" x14ac:dyDescent="0.25">
      <c r="A31" s="157">
        <v>27</v>
      </c>
      <c r="B31" s="176" t="s">
        <v>165</v>
      </c>
      <c r="C31" s="183">
        <v>33</v>
      </c>
      <c r="D31" s="346">
        <v>97.058823529411754</v>
      </c>
      <c r="F31" s="179"/>
    </row>
    <row r="32" spans="1:6" s="161" customFormat="1" x14ac:dyDescent="0.25">
      <c r="A32" s="157">
        <v>28</v>
      </c>
      <c r="B32" s="176" t="s">
        <v>147</v>
      </c>
      <c r="C32" s="183">
        <v>33</v>
      </c>
      <c r="D32" s="346">
        <v>97.058823529411754</v>
      </c>
      <c r="F32" s="179"/>
    </row>
    <row r="33" spans="1:6" s="161" customFormat="1" ht="17.25" customHeight="1" x14ac:dyDescent="0.25">
      <c r="A33" s="157">
        <v>29</v>
      </c>
      <c r="B33" s="176" t="s">
        <v>140</v>
      </c>
      <c r="C33" s="183">
        <v>33</v>
      </c>
      <c r="D33" s="346">
        <v>100</v>
      </c>
      <c r="F33" s="179"/>
    </row>
    <row r="34" spans="1:6" s="161" customFormat="1" ht="31.5" x14ac:dyDescent="0.25">
      <c r="A34" s="157">
        <v>30</v>
      </c>
      <c r="B34" s="176" t="s">
        <v>313</v>
      </c>
      <c r="C34" s="183">
        <v>32</v>
      </c>
      <c r="D34" s="346">
        <v>88.888888888888886</v>
      </c>
      <c r="F34" s="179"/>
    </row>
    <row r="35" spans="1:6" s="161" customFormat="1" x14ac:dyDescent="0.25">
      <c r="A35" s="157">
        <v>31</v>
      </c>
      <c r="B35" s="175" t="s">
        <v>160</v>
      </c>
      <c r="C35" s="183">
        <v>32</v>
      </c>
      <c r="D35" s="346">
        <v>96.969696969696969</v>
      </c>
      <c r="F35" s="179"/>
    </row>
    <row r="36" spans="1:6" s="161" customFormat="1" x14ac:dyDescent="0.25">
      <c r="A36" s="157">
        <v>32</v>
      </c>
      <c r="B36" s="176" t="s">
        <v>502</v>
      </c>
      <c r="C36" s="183">
        <v>31</v>
      </c>
      <c r="D36" s="346">
        <v>100</v>
      </c>
      <c r="F36" s="179"/>
    </row>
    <row r="37" spans="1:6" s="161" customFormat="1" x14ac:dyDescent="0.25">
      <c r="A37" s="157">
        <v>33</v>
      </c>
      <c r="B37" s="176" t="s">
        <v>159</v>
      </c>
      <c r="C37" s="183">
        <v>30</v>
      </c>
      <c r="D37" s="346">
        <v>90.909090909090907</v>
      </c>
      <c r="F37" s="179"/>
    </row>
    <row r="38" spans="1:6" s="161" customFormat="1" x14ac:dyDescent="0.25">
      <c r="A38" s="157">
        <v>34</v>
      </c>
      <c r="B38" s="176" t="s">
        <v>153</v>
      </c>
      <c r="C38" s="183">
        <v>29</v>
      </c>
      <c r="D38" s="346">
        <v>87.878787878787875</v>
      </c>
      <c r="F38" s="179"/>
    </row>
    <row r="39" spans="1:6" s="161" customFormat="1" x14ac:dyDescent="0.25">
      <c r="A39" s="157">
        <v>35</v>
      </c>
      <c r="B39" s="176" t="s">
        <v>148</v>
      </c>
      <c r="C39" s="183">
        <v>28</v>
      </c>
      <c r="D39" s="346">
        <v>82.35294117647058</v>
      </c>
      <c r="F39" s="179"/>
    </row>
    <row r="40" spans="1:6" s="161" customFormat="1" x14ac:dyDescent="0.25">
      <c r="A40" s="157">
        <v>36</v>
      </c>
      <c r="B40" s="176" t="s">
        <v>215</v>
      </c>
      <c r="C40" s="183">
        <v>28</v>
      </c>
      <c r="D40" s="346">
        <v>96.551724137931046</v>
      </c>
      <c r="F40" s="179"/>
    </row>
    <row r="41" spans="1:6" x14ac:dyDescent="0.25">
      <c r="A41" s="157">
        <v>37</v>
      </c>
      <c r="B41" s="232" t="s">
        <v>187</v>
      </c>
      <c r="C41" s="164">
        <v>26</v>
      </c>
      <c r="D41" s="347">
        <v>92.857142857142847</v>
      </c>
      <c r="F41" s="179"/>
    </row>
    <row r="42" spans="1:6" x14ac:dyDescent="0.25">
      <c r="A42" s="157">
        <v>38</v>
      </c>
      <c r="B42" s="177" t="s">
        <v>143</v>
      </c>
      <c r="C42" s="164">
        <v>25</v>
      </c>
      <c r="D42" s="347">
        <v>60.975609756097562</v>
      </c>
      <c r="F42" s="179"/>
    </row>
    <row r="43" spans="1:6" x14ac:dyDescent="0.25">
      <c r="A43" s="157">
        <v>39</v>
      </c>
      <c r="B43" s="176" t="s">
        <v>144</v>
      </c>
      <c r="C43" s="164">
        <v>24</v>
      </c>
      <c r="D43" s="347">
        <v>96</v>
      </c>
      <c r="F43" s="179"/>
    </row>
    <row r="44" spans="1:6" x14ac:dyDescent="0.25">
      <c r="A44" s="157">
        <v>40</v>
      </c>
      <c r="B44" s="176" t="s">
        <v>511</v>
      </c>
      <c r="C44" s="164">
        <v>24</v>
      </c>
      <c r="D44" s="347">
        <v>100</v>
      </c>
      <c r="F44" s="179"/>
    </row>
    <row r="45" spans="1:6" x14ac:dyDescent="0.25">
      <c r="A45" s="157">
        <v>41</v>
      </c>
      <c r="B45" s="176" t="s">
        <v>319</v>
      </c>
      <c r="C45" s="164">
        <v>24</v>
      </c>
      <c r="D45" s="347">
        <v>100</v>
      </c>
      <c r="F45" s="179"/>
    </row>
    <row r="46" spans="1:6" x14ac:dyDescent="0.25">
      <c r="A46" s="157">
        <v>42</v>
      </c>
      <c r="B46" s="176" t="s">
        <v>156</v>
      </c>
      <c r="C46" s="164">
        <v>23</v>
      </c>
      <c r="D46" s="347">
        <v>58.974358974358971</v>
      </c>
      <c r="F46" s="179"/>
    </row>
    <row r="47" spans="1:6" ht="31.5" x14ac:dyDescent="0.25">
      <c r="A47" s="157">
        <v>43</v>
      </c>
      <c r="B47" s="351" t="s">
        <v>174</v>
      </c>
      <c r="C47" s="164">
        <v>23</v>
      </c>
      <c r="D47" s="347">
        <v>100</v>
      </c>
      <c r="F47" s="179"/>
    </row>
    <row r="48" spans="1:6" x14ac:dyDescent="0.25">
      <c r="A48" s="157">
        <v>44</v>
      </c>
      <c r="B48" s="351" t="s">
        <v>136</v>
      </c>
      <c r="C48" s="164">
        <v>20</v>
      </c>
      <c r="D48" s="347">
        <v>52.631578947368418</v>
      </c>
      <c r="F48" s="179"/>
    </row>
    <row r="49" spans="1:6" x14ac:dyDescent="0.25">
      <c r="A49" s="157">
        <v>45</v>
      </c>
      <c r="B49" s="351" t="s">
        <v>158</v>
      </c>
      <c r="C49" s="164">
        <v>20</v>
      </c>
      <c r="D49" s="347">
        <v>90.909090909090907</v>
      </c>
      <c r="F49" s="179"/>
    </row>
    <row r="50" spans="1:6" x14ac:dyDescent="0.25">
      <c r="A50" s="157">
        <v>46</v>
      </c>
      <c r="B50" s="351" t="s">
        <v>132</v>
      </c>
      <c r="C50" s="164">
        <v>19</v>
      </c>
      <c r="D50" s="347">
        <v>25.675675675675677</v>
      </c>
      <c r="F50" s="179"/>
    </row>
    <row r="51" spans="1:6" x14ac:dyDescent="0.25">
      <c r="A51" s="157">
        <v>47</v>
      </c>
      <c r="B51" s="351" t="s">
        <v>297</v>
      </c>
      <c r="C51" s="164">
        <v>18</v>
      </c>
      <c r="D51" s="347">
        <v>90</v>
      </c>
      <c r="F51" s="179"/>
    </row>
    <row r="52" spans="1:6" x14ac:dyDescent="0.25">
      <c r="A52" s="157">
        <v>48</v>
      </c>
      <c r="B52" s="351" t="s">
        <v>183</v>
      </c>
      <c r="C52" s="164">
        <v>18</v>
      </c>
      <c r="D52" s="347">
        <v>94.73684210526315</v>
      </c>
      <c r="F52" s="179"/>
    </row>
    <row r="53" spans="1:6" ht="14.25" customHeight="1" x14ac:dyDescent="0.25">
      <c r="A53" s="157">
        <v>49</v>
      </c>
      <c r="B53" s="351" t="s">
        <v>202</v>
      </c>
      <c r="C53" s="164">
        <v>17</v>
      </c>
      <c r="D53" s="347">
        <v>41.463414634146346</v>
      </c>
      <c r="F53" s="179"/>
    </row>
    <row r="54" spans="1:6" ht="18.75" customHeight="1" x14ac:dyDescent="0.25">
      <c r="A54" s="157">
        <v>50</v>
      </c>
      <c r="B54" s="177" t="s">
        <v>152</v>
      </c>
      <c r="C54" s="164">
        <v>16</v>
      </c>
      <c r="D54" s="347">
        <v>61.538461538461533</v>
      </c>
      <c r="F54" s="179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0" sqref="B50"/>
    </sheetView>
  </sheetViews>
  <sheetFormatPr defaultColWidth="9.140625" defaultRowHeight="15.75" x14ac:dyDescent="0.25"/>
  <cols>
    <col min="1" max="1" width="3.140625" style="154" customWidth="1"/>
    <col min="2" max="2" width="42" style="167" customWidth="1"/>
    <col min="3" max="3" width="22.140625" style="155" customWidth="1"/>
    <col min="4" max="4" width="26.42578125" style="155" customWidth="1"/>
    <col min="5" max="5" width="9.140625" style="155"/>
    <col min="6" max="6" width="66.140625" style="155" customWidth="1"/>
    <col min="7" max="16384" width="9.140625" style="155"/>
  </cols>
  <sheetData>
    <row r="1" spans="1:6" ht="45" customHeight="1" x14ac:dyDescent="0.25">
      <c r="B1" s="397" t="s">
        <v>545</v>
      </c>
      <c r="C1" s="397"/>
      <c r="D1" s="397"/>
    </row>
    <row r="2" spans="1:6" ht="20.25" customHeight="1" x14ac:dyDescent="0.25">
      <c r="B2" s="397" t="s">
        <v>109</v>
      </c>
      <c r="C2" s="397"/>
      <c r="D2" s="397"/>
    </row>
    <row r="3" spans="1:6" ht="18.75" x14ac:dyDescent="0.3">
      <c r="B3" s="279" t="s">
        <v>243</v>
      </c>
    </row>
    <row r="4" spans="1:6" s="156" customFormat="1" ht="66" customHeight="1" x14ac:dyDescent="0.25">
      <c r="A4" s="341"/>
      <c r="B4" s="342" t="s">
        <v>110</v>
      </c>
      <c r="C4" s="343" t="s">
        <v>456</v>
      </c>
      <c r="D4" s="344" t="s">
        <v>454</v>
      </c>
    </row>
    <row r="5" spans="1:6" x14ac:dyDescent="0.25">
      <c r="A5" s="157">
        <v>1</v>
      </c>
      <c r="B5" s="176" t="s">
        <v>116</v>
      </c>
      <c r="C5" s="183">
        <v>581</v>
      </c>
      <c r="D5" s="346">
        <v>100</v>
      </c>
      <c r="F5" s="179"/>
    </row>
    <row r="6" spans="1:6" ht="47.25" x14ac:dyDescent="0.25">
      <c r="A6" s="157">
        <v>2</v>
      </c>
      <c r="B6" s="176" t="s">
        <v>228</v>
      </c>
      <c r="C6" s="183">
        <v>455</v>
      </c>
      <c r="D6" s="346">
        <v>100</v>
      </c>
      <c r="F6" s="179"/>
    </row>
    <row r="7" spans="1:6" x14ac:dyDescent="0.25">
      <c r="A7" s="157">
        <v>3</v>
      </c>
      <c r="B7" s="176" t="s">
        <v>117</v>
      </c>
      <c r="C7" s="183">
        <v>300</v>
      </c>
      <c r="D7" s="346">
        <v>48.622366288492707</v>
      </c>
      <c r="F7" s="179"/>
    </row>
    <row r="8" spans="1:6" s="161" customFormat="1" x14ac:dyDescent="0.25">
      <c r="A8" s="157">
        <v>4</v>
      </c>
      <c r="B8" s="176" t="s">
        <v>128</v>
      </c>
      <c r="C8" s="183">
        <v>284</v>
      </c>
      <c r="D8" s="346">
        <v>100</v>
      </c>
      <c r="F8" s="179"/>
    </row>
    <row r="9" spans="1:6" s="161" customFormat="1" x14ac:dyDescent="0.25">
      <c r="A9" s="157">
        <v>5</v>
      </c>
      <c r="B9" s="176" t="s">
        <v>126</v>
      </c>
      <c r="C9" s="183">
        <v>168</v>
      </c>
      <c r="D9" s="346">
        <v>93.333333333333329</v>
      </c>
      <c r="F9" s="179"/>
    </row>
    <row r="10" spans="1:6" s="161" customFormat="1" x14ac:dyDescent="0.25">
      <c r="A10" s="157">
        <v>6</v>
      </c>
      <c r="B10" s="176" t="s">
        <v>131</v>
      </c>
      <c r="C10" s="183">
        <v>134</v>
      </c>
      <c r="D10" s="346">
        <v>99.259259259259252</v>
      </c>
      <c r="F10" s="179"/>
    </row>
    <row r="11" spans="1:6" s="161" customFormat="1" x14ac:dyDescent="0.25">
      <c r="A11" s="157">
        <v>7</v>
      </c>
      <c r="B11" s="176" t="s">
        <v>157</v>
      </c>
      <c r="C11" s="183">
        <v>77</v>
      </c>
      <c r="D11" s="346">
        <v>70</v>
      </c>
      <c r="F11" s="179"/>
    </row>
    <row r="12" spans="1:6" s="161" customFormat="1" x14ac:dyDescent="0.25">
      <c r="A12" s="157">
        <v>8</v>
      </c>
      <c r="B12" s="176" t="s">
        <v>129</v>
      </c>
      <c r="C12" s="183">
        <v>58</v>
      </c>
      <c r="D12" s="346">
        <v>98.305084745762713</v>
      </c>
      <c r="F12" s="179"/>
    </row>
    <row r="13" spans="1:6" s="161" customFormat="1" ht="17.25" customHeight="1" x14ac:dyDescent="0.25">
      <c r="A13" s="157">
        <v>9</v>
      </c>
      <c r="B13" s="176" t="s">
        <v>132</v>
      </c>
      <c r="C13" s="183">
        <v>55</v>
      </c>
      <c r="D13" s="346">
        <v>74.324324324324323</v>
      </c>
      <c r="F13" s="179"/>
    </row>
    <row r="14" spans="1:6" s="161" customFormat="1" ht="14.25" customHeight="1" x14ac:dyDescent="0.25">
      <c r="A14" s="157">
        <v>10</v>
      </c>
      <c r="B14" s="176" t="s">
        <v>216</v>
      </c>
      <c r="C14" s="183">
        <v>44</v>
      </c>
      <c r="D14" s="346">
        <v>100</v>
      </c>
      <c r="F14" s="179"/>
    </row>
    <row r="15" spans="1:6" s="161" customFormat="1" ht="35.25" customHeight="1" x14ac:dyDescent="0.25">
      <c r="A15" s="157">
        <v>11</v>
      </c>
      <c r="B15" s="176" t="s">
        <v>139</v>
      </c>
      <c r="C15" s="183">
        <v>40</v>
      </c>
      <c r="D15" s="346">
        <v>100</v>
      </c>
      <c r="F15" s="179"/>
    </row>
    <row r="16" spans="1:6" s="161" customFormat="1" ht="33.75" customHeight="1" x14ac:dyDescent="0.25">
      <c r="A16" s="157">
        <v>12</v>
      </c>
      <c r="B16" s="176" t="s">
        <v>135</v>
      </c>
      <c r="C16" s="183">
        <v>38</v>
      </c>
      <c r="D16" s="346">
        <v>77.551020408163268</v>
      </c>
      <c r="F16" s="179"/>
    </row>
    <row r="17" spans="1:6" s="161" customFormat="1" x14ac:dyDescent="0.25">
      <c r="A17" s="157">
        <v>13</v>
      </c>
      <c r="B17" s="176" t="s">
        <v>138</v>
      </c>
      <c r="C17" s="183">
        <v>37</v>
      </c>
      <c r="D17" s="346">
        <v>100</v>
      </c>
      <c r="F17" s="179"/>
    </row>
    <row r="18" spans="1:6" s="161" customFormat="1" ht="22.5" customHeight="1" x14ac:dyDescent="0.25">
      <c r="A18" s="157">
        <v>14</v>
      </c>
      <c r="B18" s="176" t="s">
        <v>234</v>
      </c>
      <c r="C18" s="183">
        <v>34</v>
      </c>
      <c r="D18" s="346">
        <v>82.926829268292678</v>
      </c>
      <c r="F18" s="179"/>
    </row>
    <row r="19" spans="1:6" s="161" customFormat="1" x14ac:dyDescent="0.25">
      <c r="A19" s="157">
        <v>15</v>
      </c>
      <c r="B19" s="176" t="s">
        <v>324</v>
      </c>
      <c r="C19" s="183">
        <v>32</v>
      </c>
      <c r="D19" s="346">
        <v>96.969696969696969</v>
      </c>
      <c r="F19" s="179"/>
    </row>
    <row r="20" spans="1:6" s="161" customFormat="1" x14ac:dyDescent="0.25">
      <c r="A20" s="157">
        <v>16</v>
      </c>
      <c r="B20" s="176" t="s">
        <v>207</v>
      </c>
      <c r="C20" s="183">
        <v>31</v>
      </c>
      <c r="D20" s="346">
        <v>79.487179487179489</v>
      </c>
      <c r="F20" s="179"/>
    </row>
    <row r="21" spans="1:6" s="161" customFormat="1" x14ac:dyDescent="0.25">
      <c r="A21" s="157">
        <v>17</v>
      </c>
      <c r="B21" s="176" t="s">
        <v>197</v>
      </c>
      <c r="C21" s="183">
        <v>27</v>
      </c>
      <c r="D21" s="346">
        <v>93.103448275862064</v>
      </c>
      <c r="F21" s="179"/>
    </row>
    <row r="22" spans="1:6" s="161" customFormat="1" x14ac:dyDescent="0.25">
      <c r="A22" s="157">
        <v>18</v>
      </c>
      <c r="B22" s="176" t="s">
        <v>202</v>
      </c>
      <c r="C22" s="183">
        <v>24</v>
      </c>
      <c r="D22" s="346">
        <v>58.536585365853654</v>
      </c>
      <c r="F22" s="179"/>
    </row>
    <row r="23" spans="1:6" s="161" customFormat="1" ht="31.5" x14ac:dyDescent="0.25">
      <c r="A23" s="157">
        <v>19</v>
      </c>
      <c r="B23" s="176" t="s">
        <v>298</v>
      </c>
      <c r="C23" s="183">
        <v>24</v>
      </c>
      <c r="D23" s="346">
        <v>96</v>
      </c>
      <c r="F23" s="179"/>
    </row>
    <row r="24" spans="1:6" s="161" customFormat="1" x14ac:dyDescent="0.25">
      <c r="A24" s="157">
        <v>20</v>
      </c>
      <c r="B24" s="176" t="s">
        <v>142</v>
      </c>
      <c r="C24" s="183">
        <v>23</v>
      </c>
      <c r="D24" s="346">
        <v>37.704918032786885</v>
      </c>
      <c r="F24" s="179"/>
    </row>
    <row r="25" spans="1:6" s="161" customFormat="1" ht="31.5" x14ac:dyDescent="0.25">
      <c r="A25" s="157">
        <v>21</v>
      </c>
      <c r="B25" s="176" t="s">
        <v>154</v>
      </c>
      <c r="C25" s="183">
        <v>23</v>
      </c>
      <c r="D25" s="346">
        <v>92</v>
      </c>
      <c r="F25" s="179"/>
    </row>
    <row r="26" spans="1:6" s="161" customFormat="1" x14ac:dyDescent="0.25">
      <c r="A26" s="157">
        <v>22</v>
      </c>
      <c r="B26" s="176" t="s">
        <v>122</v>
      </c>
      <c r="C26" s="183">
        <v>23</v>
      </c>
      <c r="D26" s="346">
        <v>100</v>
      </c>
      <c r="F26" s="179"/>
    </row>
    <row r="27" spans="1:6" s="161" customFormat="1" x14ac:dyDescent="0.25">
      <c r="A27" s="157">
        <v>23</v>
      </c>
      <c r="B27" s="176" t="s">
        <v>178</v>
      </c>
      <c r="C27" s="183">
        <v>22</v>
      </c>
      <c r="D27" s="346">
        <v>91.666666666666671</v>
      </c>
      <c r="F27" s="179"/>
    </row>
    <row r="28" spans="1:6" s="161" customFormat="1" x14ac:dyDescent="0.25">
      <c r="A28" s="157">
        <v>24</v>
      </c>
      <c r="B28" s="176" t="s">
        <v>125</v>
      </c>
      <c r="C28" s="183">
        <v>19</v>
      </c>
      <c r="D28" s="346">
        <v>18.095238095238102</v>
      </c>
      <c r="F28" s="179"/>
    </row>
    <row r="29" spans="1:6" s="161" customFormat="1" x14ac:dyDescent="0.25">
      <c r="A29" s="157">
        <v>25</v>
      </c>
      <c r="B29" s="176" t="s">
        <v>133</v>
      </c>
      <c r="C29" s="183">
        <v>19</v>
      </c>
      <c r="D29" s="346">
        <v>26.388888888888886</v>
      </c>
      <c r="F29" s="179"/>
    </row>
    <row r="30" spans="1:6" s="161" customFormat="1" x14ac:dyDescent="0.25">
      <c r="A30" s="157">
        <v>26</v>
      </c>
      <c r="B30" s="176" t="s">
        <v>308</v>
      </c>
      <c r="C30" s="183">
        <v>19</v>
      </c>
      <c r="D30" s="346">
        <v>100</v>
      </c>
      <c r="F30" s="179"/>
    </row>
    <row r="31" spans="1:6" s="161" customFormat="1" x14ac:dyDescent="0.25">
      <c r="A31" s="157">
        <v>27</v>
      </c>
      <c r="B31" s="176" t="s">
        <v>136</v>
      </c>
      <c r="C31" s="183">
        <v>18</v>
      </c>
      <c r="D31" s="346">
        <v>47.368421052631582</v>
      </c>
      <c r="F31" s="179"/>
    </row>
    <row r="32" spans="1:6" s="161" customFormat="1" x14ac:dyDescent="0.25">
      <c r="A32" s="157">
        <v>28</v>
      </c>
      <c r="B32" s="176" t="s">
        <v>169</v>
      </c>
      <c r="C32" s="183">
        <v>18</v>
      </c>
      <c r="D32" s="346">
        <v>66.666666666666671</v>
      </c>
      <c r="F32" s="179"/>
    </row>
    <row r="33" spans="1:6" s="161" customFormat="1" ht="15" customHeight="1" x14ac:dyDescent="0.25">
      <c r="A33" s="157">
        <v>29</v>
      </c>
      <c r="B33" s="176" t="s">
        <v>151</v>
      </c>
      <c r="C33" s="183">
        <v>18</v>
      </c>
      <c r="D33" s="346">
        <v>100</v>
      </c>
      <c r="F33" s="179"/>
    </row>
    <row r="34" spans="1:6" s="161" customFormat="1" x14ac:dyDescent="0.25">
      <c r="A34" s="157">
        <v>30</v>
      </c>
      <c r="B34" s="176" t="s">
        <v>423</v>
      </c>
      <c r="C34" s="183">
        <v>17</v>
      </c>
      <c r="D34" s="346">
        <v>80.952380952380949</v>
      </c>
      <c r="F34" s="179"/>
    </row>
    <row r="35" spans="1:6" s="161" customFormat="1" x14ac:dyDescent="0.25">
      <c r="A35" s="157">
        <v>31</v>
      </c>
      <c r="B35" s="175" t="s">
        <v>209</v>
      </c>
      <c r="C35" s="183">
        <v>17</v>
      </c>
      <c r="D35" s="346">
        <v>100</v>
      </c>
      <c r="F35" s="179"/>
    </row>
    <row r="36" spans="1:6" s="161" customFormat="1" x14ac:dyDescent="0.25">
      <c r="A36" s="157">
        <v>32</v>
      </c>
      <c r="B36" s="176" t="s">
        <v>143</v>
      </c>
      <c r="C36" s="183">
        <v>16</v>
      </c>
      <c r="D36" s="346">
        <v>39.024390243902438</v>
      </c>
      <c r="F36" s="179"/>
    </row>
    <row r="37" spans="1:6" s="161" customFormat="1" x14ac:dyDescent="0.25">
      <c r="A37" s="157">
        <v>33</v>
      </c>
      <c r="B37" s="176" t="s">
        <v>156</v>
      </c>
      <c r="C37" s="183">
        <v>16</v>
      </c>
      <c r="D37" s="346">
        <v>41.025641025641029</v>
      </c>
      <c r="F37" s="179"/>
    </row>
    <row r="38" spans="1:6" s="161" customFormat="1" x14ac:dyDescent="0.25">
      <c r="A38" s="157">
        <v>34</v>
      </c>
      <c r="B38" s="176" t="s">
        <v>161</v>
      </c>
      <c r="C38" s="183">
        <v>16</v>
      </c>
      <c r="D38" s="346">
        <v>61.53846153846154</v>
      </c>
      <c r="F38" s="179"/>
    </row>
    <row r="39" spans="1:6" s="161" customFormat="1" x14ac:dyDescent="0.25">
      <c r="A39" s="157">
        <v>35</v>
      </c>
      <c r="B39" s="176" t="s">
        <v>167</v>
      </c>
      <c r="C39" s="183">
        <v>16</v>
      </c>
      <c r="D39" s="346">
        <v>69.565217391304344</v>
      </c>
      <c r="F39" s="179"/>
    </row>
    <row r="40" spans="1:6" s="161" customFormat="1" ht="31.5" x14ac:dyDescent="0.25">
      <c r="A40" s="157">
        <v>36</v>
      </c>
      <c r="B40" s="176" t="s">
        <v>519</v>
      </c>
      <c r="C40" s="183">
        <v>15</v>
      </c>
      <c r="D40" s="346">
        <v>15.957446808510639</v>
      </c>
      <c r="F40" s="179"/>
    </row>
    <row r="41" spans="1:6" x14ac:dyDescent="0.25">
      <c r="A41" s="157">
        <v>37</v>
      </c>
      <c r="B41" s="232" t="s">
        <v>422</v>
      </c>
      <c r="C41" s="164">
        <v>15</v>
      </c>
      <c r="D41" s="347">
        <v>100</v>
      </c>
      <c r="F41" s="179"/>
    </row>
    <row r="42" spans="1:6" x14ac:dyDescent="0.25">
      <c r="A42" s="157">
        <v>38</v>
      </c>
      <c r="B42" s="177" t="s">
        <v>212</v>
      </c>
      <c r="C42" s="164">
        <v>15</v>
      </c>
      <c r="D42" s="347">
        <v>100</v>
      </c>
      <c r="F42" s="179"/>
    </row>
    <row r="43" spans="1:6" x14ac:dyDescent="0.25">
      <c r="A43" s="157">
        <v>39</v>
      </c>
      <c r="B43" s="176" t="s">
        <v>124</v>
      </c>
      <c r="C43" s="164">
        <v>13</v>
      </c>
      <c r="D43" s="347">
        <v>12.149532710280383</v>
      </c>
      <c r="F43" s="179"/>
    </row>
    <row r="44" spans="1:6" x14ac:dyDescent="0.25">
      <c r="A44" s="157">
        <v>40</v>
      </c>
      <c r="B44" s="176" t="s">
        <v>548</v>
      </c>
      <c r="C44" s="164">
        <v>13</v>
      </c>
      <c r="D44" s="347">
        <v>61.904761904761905</v>
      </c>
      <c r="F44" s="179"/>
    </row>
    <row r="45" spans="1:6" x14ac:dyDescent="0.25">
      <c r="A45" s="157">
        <v>41</v>
      </c>
      <c r="B45" s="176" t="s">
        <v>180</v>
      </c>
      <c r="C45" s="164">
        <v>13</v>
      </c>
      <c r="D45" s="347">
        <v>100</v>
      </c>
      <c r="F45" s="179"/>
    </row>
    <row r="46" spans="1:6" x14ac:dyDescent="0.25">
      <c r="A46" s="157">
        <v>42</v>
      </c>
      <c r="B46" s="176" t="s">
        <v>335</v>
      </c>
      <c r="C46" s="164">
        <v>13</v>
      </c>
      <c r="D46" s="347">
        <v>100</v>
      </c>
      <c r="F46" s="179"/>
    </row>
    <row r="47" spans="1:6" x14ac:dyDescent="0.25">
      <c r="A47" s="157">
        <v>43</v>
      </c>
      <c r="B47" s="351" t="s">
        <v>439</v>
      </c>
      <c r="C47" s="164">
        <v>13</v>
      </c>
      <c r="D47" s="347">
        <v>100</v>
      </c>
      <c r="F47" s="179"/>
    </row>
    <row r="48" spans="1:6" ht="18" customHeight="1" x14ac:dyDescent="0.25">
      <c r="A48" s="157">
        <v>44</v>
      </c>
      <c r="B48" s="351" t="s">
        <v>134</v>
      </c>
      <c r="C48" s="164">
        <v>12</v>
      </c>
      <c r="D48" s="347">
        <v>19.354838709677423</v>
      </c>
      <c r="F48" s="179"/>
    </row>
    <row r="49" spans="1:6" ht="31.5" x14ac:dyDescent="0.25">
      <c r="A49" s="157">
        <v>45</v>
      </c>
      <c r="B49" s="351" t="s">
        <v>226</v>
      </c>
      <c r="C49" s="164">
        <v>12</v>
      </c>
      <c r="D49" s="347">
        <v>24</v>
      </c>
      <c r="F49" s="179"/>
    </row>
    <row r="50" spans="1:6" x14ac:dyDescent="0.25">
      <c r="A50" s="157">
        <v>46</v>
      </c>
      <c r="B50" s="351" t="s">
        <v>176</v>
      </c>
      <c r="C50" s="164">
        <v>12</v>
      </c>
      <c r="D50" s="347">
        <v>44.44444444444445</v>
      </c>
      <c r="F50" s="179"/>
    </row>
    <row r="51" spans="1:6" x14ac:dyDescent="0.25">
      <c r="A51" s="157">
        <v>47</v>
      </c>
      <c r="B51" s="351" t="s">
        <v>201</v>
      </c>
      <c r="C51" s="164">
        <v>12</v>
      </c>
      <c r="D51" s="347">
        <v>85.714285714285722</v>
      </c>
      <c r="F51" s="179"/>
    </row>
    <row r="52" spans="1:6" x14ac:dyDescent="0.25">
      <c r="A52" s="157">
        <v>48</v>
      </c>
      <c r="B52" s="351" t="s">
        <v>199</v>
      </c>
      <c r="C52" s="164">
        <v>12</v>
      </c>
      <c r="D52" s="347">
        <v>100</v>
      </c>
      <c r="F52" s="179"/>
    </row>
    <row r="53" spans="1:6" x14ac:dyDescent="0.25">
      <c r="A53" s="157">
        <v>49</v>
      </c>
      <c r="B53" s="351" t="s">
        <v>213</v>
      </c>
      <c r="C53" s="164">
        <v>12</v>
      </c>
      <c r="D53" s="347">
        <v>100</v>
      </c>
      <c r="F53" s="179"/>
    </row>
    <row r="54" spans="1:6" x14ac:dyDescent="0.25">
      <c r="A54" s="157">
        <v>50</v>
      </c>
      <c r="B54" s="177" t="s">
        <v>185</v>
      </c>
      <c r="C54" s="164">
        <v>12</v>
      </c>
      <c r="D54" s="347">
        <v>100</v>
      </c>
      <c r="F54" s="179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E3" sqref="E3"/>
    </sheetView>
  </sheetViews>
  <sheetFormatPr defaultColWidth="8.85546875" defaultRowHeight="12.75" x14ac:dyDescent="0.2"/>
  <cols>
    <col min="1" max="1" width="39.140625" style="100" customWidth="1"/>
    <col min="2" max="3" width="12.140625" style="100" customWidth="1"/>
    <col min="4" max="4" width="13.85546875" style="100" customWidth="1"/>
    <col min="5" max="6" width="14.85546875" style="193" customWidth="1"/>
    <col min="7" max="7" width="12.42578125" style="100" customWidth="1"/>
    <col min="8" max="9" width="8.85546875" style="100"/>
    <col min="10" max="10" width="7.85546875" style="100" customWidth="1"/>
    <col min="11" max="256" width="8.85546875" style="100"/>
    <col min="257" max="257" width="37.140625" style="100" customWidth="1"/>
    <col min="258" max="259" width="10.5703125" style="100" customWidth="1"/>
    <col min="260" max="260" width="13" style="100" customWidth="1"/>
    <col min="261" max="262" width="10.28515625" style="100" customWidth="1"/>
    <col min="263" max="263" width="12.42578125" style="100" customWidth="1"/>
    <col min="264" max="265" width="8.85546875" style="100"/>
    <col min="266" max="266" width="7.85546875" style="100" customWidth="1"/>
    <col min="267" max="512" width="8.85546875" style="100"/>
    <col min="513" max="513" width="37.140625" style="100" customWidth="1"/>
    <col min="514" max="515" width="10.5703125" style="100" customWidth="1"/>
    <col min="516" max="516" width="13" style="100" customWidth="1"/>
    <col min="517" max="518" width="10.28515625" style="100" customWidth="1"/>
    <col min="519" max="519" width="12.42578125" style="100" customWidth="1"/>
    <col min="520" max="521" width="8.85546875" style="100"/>
    <col min="522" max="522" width="7.85546875" style="100" customWidth="1"/>
    <col min="523" max="768" width="8.85546875" style="100"/>
    <col min="769" max="769" width="37.140625" style="100" customWidth="1"/>
    <col min="770" max="771" width="10.5703125" style="100" customWidth="1"/>
    <col min="772" max="772" width="13" style="100" customWidth="1"/>
    <col min="773" max="774" width="10.28515625" style="100" customWidth="1"/>
    <col min="775" max="775" width="12.42578125" style="100" customWidth="1"/>
    <col min="776" max="777" width="8.85546875" style="100"/>
    <col min="778" max="778" width="7.85546875" style="100" customWidth="1"/>
    <col min="779" max="1024" width="8.85546875" style="100"/>
    <col min="1025" max="1025" width="37.140625" style="100" customWidth="1"/>
    <col min="1026" max="1027" width="10.5703125" style="100" customWidth="1"/>
    <col min="1028" max="1028" width="13" style="100" customWidth="1"/>
    <col min="1029" max="1030" width="10.28515625" style="100" customWidth="1"/>
    <col min="1031" max="1031" width="12.42578125" style="100" customWidth="1"/>
    <col min="1032" max="1033" width="8.85546875" style="100"/>
    <col min="1034" max="1034" width="7.85546875" style="100" customWidth="1"/>
    <col min="1035" max="1280" width="8.85546875" style="100"/>
    <col min="1281" max="1281" width="37.140625" style="100" customWidth="1"/>
    <col min="1282" max="1283" width="10.5703125" style="100" customWidth="1"/>
    <col min="1284" max="1284" width="13" style="100" customWidth="1"/>
    <col min="1285" max="1286" width="10.28515625" style="100" customWidth="1"/>
    <col min="1287" max="1287" width="12.42578125" style="100" customWidth="1"/>
    <col min="1288" max="1289" width="8.85546875" style="100"/>
    <col min="1290" max="1290" width="7.85546875" style="100" customWidth="1"/>
    <col min="1291" max="1536" width="8.85546875" style="100"/>
    <col min="1537" max="1537" width="37.140625" style="100" customWidth="1"/>
    <col min="1538" max="1539" width="10.5703125" style="100" customWidth="1"/>
    <col min="1540" max="1540" width="13" style="100" customWidth="1"/>
    <col min="1541" max="1542" width="10.28515625" style="100" customWidth="1"/>
    <col min="1543" max="1543" width="12.42578125" style="100" customWidth="1"/>
    <col min="1544" max="1545" width="8.85546875" style="100"/>
    <col min="1546" max="1546" width="7.85546875" style="100" customWidth="1"/>
    <col min="1547" max="1792" width="8.85546875" style="100"/>
    <col min="1793" max="1793" width="37.140625" style="100" customWidth="1"/>
    <col min="1794" max="1795" width="10.5703125" style="100" customWidth="1"/>
    <col min="1796" max="1796" width="13" style="100" customWidth="1"/>
    <col min="1797" max="1798" width="10.28515625" style="100" customWidth="1"/>
    <col min="1799" max="1799" width="12.42578125" style="100" customWidth="1"/>
    <col min="1800" max="1801" width="8.85546875" style="100"/>
    <col min="1802" max="1802" width="7.85546875" style="100" customWidth="1"/>
    <col min="1803" max="2048" width="8.85546875" style="100"/>
    <col min="2049" max="2049" width="37.140625" style="100" customWidth="1"/>
    <col min="2050" max="2051" width="10.5703125" style="100" customWidth="1"/>
    <col min="2052" max="2052" width="13" style="100" customWidth="1"/>
    <col min="2053" max="2054" width="10.28515625" style="100" customWidth="1"/>
    <col min="2055" max="2055" width="12.42578125" style="100" customWidth="1"/>
    <col min="2056" max="2057" width="8.85546875" style="100"/>
    <col min="2058" max="2058" width="7.85546875" style="100" customWidth="1"/>
    <col min="2059" max="2304" width="8.85546875" style="100"/>
    <col min="2305" max="2305" width="37.140625" style="100" customWidth="1"/>
    <col min="2306" max="2307" width="10.5703125" style="100" customWidth="1"/>
    <col min="2308" max="2308" width="13" style="100" customWidth="1"/>
    <col min="2309" max="2310" width="10.28515625" style="100" customWidth="1"/>
    <col min="2311" max="2311" width="12.42578125" style="100" customWidth="1"/>
    <col min="2312" max="2313" width="8.85546875" style="100"/>
    <col min="2314" max="2314" width="7.85546875" style="100" customWidth="1"/>
    <col min="2315" max="2560" width="8.85546875" style="100"/>
    <col min="2561" max="2561" width="37.140625" style="100" customWidth="1"/>
    <col min="2562" max="2563" width="10.5703125" style="100" customWidth="1"/>
    <col min="2564" max="2564" width="13" style="100" customWidth="1"/>
    <col min="2565" max="2566" width="10.28515625" style="100" customWidth="1"/>
    <col min="2567" max="2567" width="12.42578125" style="100" customWidth="1"/>
    <col min="2568" max="2569" width="8.85546875" style="100"/>
    <col min="2570" max="2570" width="7.85546875" style="100" customWidth="1"/>
    <col min="2571" max="2816" width="8.85546875" style="100"/>
    <col min="2817" max="2817" width="37.140625" style="100" customWidth="1"/>
    <col min="2818" max="2819" width="10.5703125" style="100" customWidth="1"/>
    <col min="2820" max="2820" width="13" style="100" customWidth="1"/>
    <col min="2821" max="2822" width="10.28515625" style="100" customWidth="1"/>
    <col min="2823" max="2823" width="12.42578125" style="100" customWidth="1"/>
    <col min="2824" max="2825" width="8.85546875" style="100"/>
    <col min="2826" max="2826" width="7.85546875" style="100" customWidth="1"/>
    <col min="2827" max="3072" width="8.85546875" style="100"/>
    <col min="3073" max="3073" width="37.140625" style="100" customWidth="1"/>
    <col min="3074" max="3075" width="10.5703125" style="100" customWidth="1"/>
    <col min="3076" max="3076" width="13" style="100" customWidth="1"/>
    <col min="3077" max="3078" width="10.28515625" style="100" customWidth="1"/>
    <col min="3079" max="3079" width="12.42578125" style="100" customWidth="1"/>
    <col min="3080" max="3081" width="8.85546875" style="100"/>
    <col min="3082" max="3082" width="7.85546875" style="100" customWidth="1"/>
    <col min="3083" max="3328" width="8.85546875" style="100"/>
    <col min="3329" max="3329" width="37.140625" style="100" customWidth="1"/>
    <col min="3330" max="3331" width="10.5703125" style="100" customWidth="1"/>
    <col min="3332" max="3332" width="13" style="100" customWidth="1"/>
    <col min="3333" max="3334" width="10.28515625" style="100" customWidth="1"/>
    <col min="3335" max="3335" width="12.42578125" style="100" customWidth="1"/>
    <col min="3336" max="3337" width="8.85546875" style="100"/>
    <col min="3338" max="3338" width="7.85546875" style="100" customWidth="1"/>
    <col min="3339" max="3584" width="8.85546875" style="100"/>
    <col min="3585" max="3585" width="37.140625" style="100" customWidth="1"/>
    <col min="3586" max="3587" width="10.5703125" style="100" customWidth="1"/>
    <col min="3588" max="3588" width="13" style="100" customWidth="1"/>
    <col min="3589" max="3590" width="10.28515625" style="100" customWidth="1"/>
    <col min="3591" max="3591" width="12.42578125" style="100" customWidth="1"/>
    <col min="3592" max="3593" width="8.85546875" style="100"/>
    <col min="3594" max="3594" width="7.85546875" style="100" customWidth="1"/>
    <col min="3595" max="3840" width="8.85546875" style="100"/>
    <col min="3841" max="3841" width="37.140625" style="100" customWidth="1"/>
    <col min="3842" max="3843" width="10.5703125" style="100" customWidth="1"/>
    <col min="3844" max="3844" width="13" style="100" customWidth="1"/>
    <col min="3845" max="3846" width="10.28515625" style="100" customWidth="1"/>
    <col min="3847" max="3847" width="12.42578125" style="100" customWidth="1"/>
    <col min="3848" max="3849" width="8.85546875" style="100"/>
    <col min="3850" max="3850" width="7.85546875" style="100" customWidth="1"/>
    <col min="3851" max="4096" width="8.85546875" style="100"/>
    <col min="4097" max="4097" width="37.140625" style="100" customWidth="1"/>
    <col min="4098" max="4099" width="10.5703125" style="100" customWidth="1"/>
    <col min="4100" max="4100" width="13" style="100" customWidth="1"/>
    <col min="4101" max="4102" width="10.28515625" style="100" customWidth="1"/>
    <col min="4103" max="4103" width="12.42578125" style="100" customWidth="1"/>
    <col min="4104" max="4105" width="8.85546875" style="100"/>
    <col min="4106" max="4106" width="7.85546875" style="100" customWidth="1"/>
    <col min="4107" max="4352" width="8.85546875" style="100"/>
    <col min="4353" max="4353" width="37.140625" style="100" customWidth="1"/>
    <col min="4354" max="4355" width="10.5703125" style="100" customWidth="1"/>
    <col min="4356" max="4356" width="13" style="100" customWidth="1"/>
    <col min="4357" max="4358" width="10.28515625" style="100" customWidth="1"/>
    <col min="4359" max="4359" width="12.42578125" style="100" customWidth="1"/>
    <col min="4360" max="4361" width="8.85546875" style="100"/>
    <col min="4362" max="4362" width="7.85546875" style="100" customWidth="1"/>
    <col min="4363" max="4608" width="8.85546875" style="100"/>
    <col min="4609" max="4609" width="37.140625" style="100" customWidth="1"/>
    <col min="4610" max="4611" width="10.5703125" style="100" customWidth="1"/>
    <col min="4612" max="4612" width="13" style="100" customWidth="1"/>
    <col min="4613" max="4614" width="10.28515625" style="100" customWidth="1"/>
    <col min="4615" max="4615" width="12.42578125" style="100" customWidth="1"/>
    <col min="4616" max="4617" width="8.85546875" style="100"/>
    <col min="4618" max="4618" width="7.85546875" style="100" customWidth="1"/>
    <col min="4619" max="4864" width="8.85546875" style="100"/>
    <col min="4865" max="4865" width="37.140625" style="100" customWidth="1"/>
    <col min="4866" max="4867" width="10.5703125" style="100" customWidth="1"/>
    <col min="4868" max="4868" width="13" style="100" customWidth="1"/>
    <col min="4869" max="4870" width="10.28515625" style="100" customWidth="1"/>
    <col min="4871" max="4871" width="12.42578125" style="100" customWidth="1"/>
    <col min="4872" max="4873" width="8.85546875" style="100"/>
    <col min="4874" max="4874" width="7.85546875" style="100" customWidth="1"/>
    <col min="4875" max="5120" width="8.85546875" style="100"/>
    <col min="5121" max="5121" width="37.140625" style="100" customWidth="1"/>
    <col min="5122" max="5123" width="10.5703125" style="100" customWidth="1"/>
    <col min="5124" max="5124" width="13" style="100" customWidth="1"/>
    <col min="5125" max="5126" width="10.28515625" style="100" customWidth="1"/>
    <col min="5127" max="5127" width="12.42578125" style="100" customWidth="1"/>
    <col min="5128" max="5129" width="8.85546875" style="100"/>
    <col min="5130" max="5130" width="7.85546875" style="100" customWidth="1"/>
    <col min="5131" max="5376" width="8.85546875" style="100"/>
    <col min="5377" max="5377" width="37.140625" style="100" customWidth="1"/>
    <col min="5378" max="5379" width="10.5703125" style="100" customWidth="1"/>
    <col min="5380" max="5380" width="13" style="100" customWidth="1"/>
    <col min="5381" max="5382" width="10.28515625" style="100" customWidth="1"/>
    <col min="5383" max="5383" width="12.42578125" style="100" customWidth="1"/>
    <col min="5384" max="5385" width="8.85546875" style="100"/>
    <col min="5386" max="5386" width="7.85546875" style="100" customWidth="1"/>
    <col min="5387" max="5632" width="8.85546875" style="100"/>
    <col min="5633" max="5633" width="37.140625" style="100" customWidth="1"/>
    <col min="5634" max="5635" width="10.5703125" style="100" customWidth="1"/>
    <col min="5636" max="5636" width="13" style="100" customWidth="1"/>
    <col min="5637" max="5638" width="10.28515625" style="100" customWidth="1"/>
    <col min="5639" max="5639" width="12.42578125" style="100" customWidth="1"/>
    <col min="5640" max="5641" width="8.85546875" style="100"/>
    <col min="5642" max="5642" width="7.85546875" style="100" customWidth="1"/>
    <col min="5643" max="5888" width="8.85546875" style="100"/>
    <col min="5889" max="5889" width="37.140625" style="100" customWidth="1"/>
    <col min="5890" max="5891" width="10.5703125" style="100" customWidth="1"/>
    <col min="5892" max="5892" width="13" style="100" customWidth="1"/>
    <col min="5893" max="5894" width="10.28515625" style="100" customWidth="1"/>
    <col min="5895" max="5895" width="12.42578125" style="100" customWidth="1"/>
    <col min="5896" max="5897" width="8.85546875" style="100"/>
    <col min="5898" max="5898" width="7.85546875" style="100" customWidth="1"/>
    <col min="5899" max="6144" width="8.85546875" style="100"/>
    <col min="6145" max="6145" width="37.140625" style="100" customWidth="1"/>
    <col min="6146" max="6147" width="10.5703125" style="100" customWidth="1"/>
    <col min="6148" max="6148" width="13" style="100" customWidth="1"/>
    <col min="6149" max="6150" width="10.28515625" style="100" customWidth="1"/>
    <col min="6151" max="6151" width="12.42578125" style="100" customWidth="1"/>
    <col min="6152" max="6153" width="8.85546875" style="100"/>
    <col min="6154" max="6154" width="7.85546875" style="100" customWidth="1"/>
    <col min="6155" max="6400" width="8.85546875" style="100"/>
    <col min="6401" max="6401" width="37.140625" style="100" customWidth="1"/>
    <col min="6402" max="6403" width="10.5703125" style="100" customWidth="1"/>
    <col min="6404" max="6404" width="13" style="100" customWidth="1"/>
    <col min="6405" max="6406" width="10.28515625" style="100" customWidth="1"/>
    <col min="6407" max="6407" width="12.42578125" style="100" customWidth="1"/>
    <col min="6408" max="6409" width="8.85546875" style="100"/>
    <col min="6410" max="6410" width="7.85546875" style="100" customWidth="1"/>
    <col min="6411" max="6656" width="8.85546875" style="100"/>
    <col min="6657" max="6657" width="37.140625" style="100" customWidth="1"/>
    <col min="6658" max="6659" width="10.5703125" style="100" customWidth="1"/>
    <col min="6660" max="6660" width="13" style="100" customWidth="1"/>
    <col min="6661" max="6662" width="10.28515625" style="100" customWidth="1"/>
    <col min="6663" max="6663" width="12.42578125" style="100" customWidth="1"/>
    <col min="6664" max="6665" width="8.85546875" style="100"/>
    <col min="6666" max="6666" width="7.85546875" style="100" customWidth="1"/>
    <col min="6667" max="6912" width="8.85546875" style="100"/>
    <col min="6913" max="6913" width="37.140625" style="100" customWidth="1"/>
    <col min="6914" max="6915" width="10.5703125" style="100" customWidth="1"/>
    <col min="6916" max="6916" width="13" style="100" customWidth="1"/>
    <col min="6917" max="6918" width="10.28515625" style="100" customWidth="1"/>
    <col min="6919" max="6919" width="12.42578125" style="100" customWidth="1"/>
    <col min="6920" max="6921" width="8.85546875" style="100"/>
    <col min="6922" max="6922" width="7.85546875" style="100" customWidth="1"/>
    <col min="6923" max="7168" width="8.85546875" style="100"/>
    <col min="7169" max="7169" width="37.140625" style="100" customWidth="1"/>
    <col min="7170" max="7171" width="10.5703125" style="100" customWidth="1"/>
    <col min="7172" max="7172" width="13" style="100" customWidth="1"/>
    <col min="7173" max="7174" width="10.28515625" style="100" customWidth="1"/>
    <col min="7175" max="7175" width="12.42578125" style="100" customWidth="1"/>
    <col min="7176" max="7177" width="8.85546875" style="100"/>
    <col min="7178" max="7178" width="7.85546875" style="100" customWidth="1"/>
    <col min="7179" max="7424" width="8.85546875" style="100"/>
    <col min="7425" max="7425" width="37.140625" style="100" customWidth="1"/>
    <col min="7426" max="7427" width="10.5703125" style="100" customWidth="1"/>
    <col min="7428" max="7428" width="13" style="100" customWidth="1"/>
    <col min="7429" max="7430" width="10.28515625" style="100" customWidth="1"/>
    <col min="7431" max="7431" width="12.42578125" style="100" customWidth="1"/>
    <col min="7432" max="7433" width="8.85546875" style="100"/>
    <col min="7434" max="7434" width="7.85546875" style="100" customWidth="1"/>
    <col min="7435" max="7680" width="8.85546875" style="100"/>
    <col min="7681" max="7681" width="37.140625" style="100" customWidth="1"/>
    <col min="7682" max="7683" width="10.5703125" style="100" customWidth="1"/>
    <col min="7684" max="7684" width="13" style="100" customWidth="1"/>
    <col min="7685" max="7686" width="10.28515625" style="100" customWidth="1"/>
    <col min="7687" max="7687" width="12.42578125" style="100" customWidth="1"/>
    <col min="7688" max="7689" width="8.85546875" style="100"/>
    <col min="7690" max="7690" width="7.85546875" style="100" customWidth="1"/>
    <col min="7691" max="7936" width="8.85546875" style="100"/>
    <col min="7937" max="7937" width="37.140625" style="100" customWidth="1"/>
    <col min="7938" max="7939" width="10.5703125" style="100" customWidth="1"/>
    <col min="7940" max="7940" width="13" style="100" customWidth="1"/>
    <col min="7941" max="7942" width="10.28515625" style="100" customWidth="1"/>
    <col min="7943" max="7943" width="12.42578125" style="100" customWidth="1"/>
    <col min="7944" max="7945" width="8.85546875" style="100"/>
    <col min="7946" max="7946" width="7.85546875" style="100" customWidth="1"/>
    <col min="7947" max="8192" width="8.85546875" style="100"/>
    <col min="8193" max="8193" width="37.140625" style="100" customWidth="1"/>
    <col min="8194" max="8195" width="10.5703125" style="100" customWidth="1"/>
    <col min="8196" max="8196" width="13" style="100" customWidth="1"/>
    <col min="8197" max="8198" width="10.28515625" style="100" customWidth="1"/>
    <col min="8199" max="8199" width="12.42578125" style="100" customWidth="1"/>
    <col min="8200" max="8201" width="8.85546875" style="100"/>
    <col min="8202" max="8202" width="7.85546875" style="100" customWidth="1"/>
    <col min="8203" max="8448" width="8.85546875" style="100"/>
    <col min="8449" max="8449" width="37.140625" style="100" customWidth="1"/>
    <col min="8450" max="8451" width="10.5703125" style="100" customWidth="1"/>
    <col min="8452" max="8452" width="13" style="100" customWidth="1"/>
    <col min="8453" max="8454" width="10.28515625" style="100" customWidth="1"/>
    <col min="8455" max="8455" width="12.42578125" style="100" customWidth="1"/>
    <col min="8456" max="8457" width="8.85546875" style="100"/>
    <col min="8458" max="8458" width="7.85546875" style="100" customWidth="1"/>
    <col min="8459" max="8704" width="8.85546875" style="100"/>
    <col min="8705" max="8705" width="37.140625" style="100" customWidth="1"/>
    <col min="8706" max="8707" width="10.5703125" style="100" customWidth="1"/>
    <col min="8708" max="8708" width="13" style="100" customWidth="1"/>
    <col min="8709" max="8710" width="10.28515625" style="100" customWidth="1"/>
    <col min="8711" max="8711" width="12.42578125" style="100" customWidth="1"/>
    <col min="8712" max="8713" width="8.85546875" style="100"/>
    <col min="8714" max="8714" width="7.85546875" style="100" customWidth="1"/>
    <col min="8715" max="8960" width="8.85546875" style="100"/>
    <col min="8961" max="8961" width="37.140625" style="100" customWidth="1"/>
    <col min="8962" max="8963" width="10.5703125" style="100" customWidth="1"/>
    <col min="8964" max="8964" width="13" style="100" customWidth="1"/>
    <col min="8965" max="8966" width="10.28515625" style="100" customWidth="1"/>
    <col min="8967" max="8967" width="12.42578125" style="100" customWidth="1"/>
    <col min="8968" max="8969" width="8.85546875" style="100"/>
    <col min="8970" max="8970" width="7.85546875" style="100" customWidth="1"/>
    <col min="8971" max="9216" width="8.85546875" style="100"/>
    <col min="9217" max="9217" width="37.140625" style="100" customWidth="1"/>
    <col min="9218" max="9219" width="10.5703125" style="100" customWidth="1"/>
    <col min="9220" max="9220" width="13" style="100" customWidth="1"/>
    <col min="9221" max="9222" width="10.28515625" style="100" customWidth="1"/>
    <col min="9223" max="9223" width="12.42578125" style="100" customWidth="1"/>
    <col min="9224" max="9225" width="8.85546875" style="100"/>
    <col min="9226" max="9226" width="7.85546875" style="100" customWidth="1"/>
    <col min="9227" max="9472" width="8.85546875" style="100"/>
    <col min="9473" max="9473" width="37.140625" style="100" customWidth="1"/>
    <col min="9474" max="9475" width="10.5703125" style="100" customWidth="1"/>
    <col min="9476" max="9476" width="13" style="100" customWidth="1"/>
    <col min="9477" max="9478" width="10.28515625" style="100" customWidth="1"/>
    <col min="9479" max="9479" width="12.42578125" style="100" customWidth="1"/>
    <col min="9480" max="9481" width="8.85546875" style="100"/>
    <col min="9482" max="9482" width="7.85546875" style="100" customWidth="1"/>
    <col min="9483" max="9728" width="8.85546875" style="100"/>
    <col min="9729" max="9729" width="37.140625" style="100" customWidth="1"/>
    <col min="9730" max="9731" width="10.5703125" style="100" customWidth="1"/>
    <col min="9732" max="9732" width="13" style="100" customWidth="1"/>
    <col min="9733" max="9734" width="10.28515625" style="100" customWidth="1"/>
    <col min="9735" max="9735" width="12.42578125" style="100" customWidth="1"/>
    <col min="9736" max="9737" width="8.85546875" style="100"/>
    <col min="9738" max="9738" width="7.85546875" style="100" customWidth="1"/>
    <col min="9739" max="9984" width="8.85546875" style="100"/>
    <col min="9985" max="9985" width="37.140625" style="100" customWidth="1"/>
    <col min="9986" max="9987" width="10.5703125" style="100" customWidth="1"/>
    <col min="9988" max="9988" width="13" style="100" customWidth="1"/>
    <col min="9989" max="9990" width="10.28515625" style="100" customWidth="1"/>
    <col min="9991" max="9991" width="12.42578125" style="100" customWidth="1"/>
    <col min="9992" max="9993" width="8.85546875" style="100"/>
    <col min="9994" max="9994" width="7.85546875" style="100" customWidth="1"/>
    <col min="9995" max="10240" width="8.85546875" style="100"/>
    <col min="10241" max="10241" width="37.140625" style="100" customWidth="1"/>
    <col min="10242" max="10243" width="10.5703125" style="100" customWidth="1"/>
    <col min="10244" max="10244" width="13" style="100" customWidth="1"/>
    <col min="10245" max="10246" width="10.28515625" style="100" customWidth="1"/>
    <col min="10247" max="10247" width="12.42578125" style="100" customWidth="1"/>
    <col min="10248" max="10249" width="8.85546875" style="100"/>
    <col min="10250" max="10250" width="7.85546875" style="100" customWidth="1"/>
    <col min="10251" max="10496" width="8.85546875" style="100"/>
    <col min="10497" max="10497" width="37.140625" style="100" customWidth="1"/>
    <col min="10498" max="10499" width="10.5703125" style="100" customWidth="1"/>
    <col min="10500" max="10500" width="13" style="100" customWidth="1"/>
    <col min="10501" max="10502" width="10.28515625" style="100" customWidth="1"/>
    <col min="10503" max="10503" width="12.42578125" style="100" customWidth="1"/>
    <col min="10504" max="10505" width="8.85546875" style="100"/>
    <col min="10506" max="10506" width="7.85546875" style="100" customWidth="1"/>
    <col min="10507" max="10752" width="8.85546875" style="100"/>
    <col min="10753" max="10753" width="37.140625" style="100" customWidth="1"/>
    <col min="10754" max="10755" width="10.5703125" style="100" customWidth="1"/>
    <col min="10756" max="10756" width="13" style="100" customWidth="1"/>
    <col min="10757" max="10758" width="10.28515625" style="100" customWidth="1"/>
    <col min="10759" max="10759" width="12.42578125" style="100" customWidth="1"/>
    <col min="10760" max="10761" width="8.85546875" style="100"/>
    <col min="10762" max="10762" width="7.85546875" style="100" customWidth="1"/>
    <col min="10763" max="11008" width="8.85546875" style="100"/>
    <col min="11009" max="11009" width="37.140625" style="100" customWidth="1"/>
    <col min="11010" max="11011" width="10.5703125" style="100" customWidth="1"/>
    <col min="11012" max="11012" width="13" style="100" customWidth="1"/>
    <col min="11013" max="11014" width="10.28515625" style="100" customWidth="1"/>
    <col min="11015" max="11015" width="12.42578125" style="100" customWidth="1"/>
    <col min="11016" max="11017" width="8.85546875" style="100"/>
    <col min="11018" max="11018" width="7.85546875" style="100" customWidth="1"/>
    <col min="11019" max="11264" width="8.85546875" style="100"/>
    <col min="11265" max="11265" width="37.140625" style="100" customWidth="1"/>
    <col min="11266" max="11267" width="10.5703125" style="100" customWidth="1"/>
    <col min="11268" max="11268" width="13" style="100" customWidth="1"/>
    <col min="11269" max="11270" width="10.28515625" style="100" customWidth="1"/>
    <col min="11271" max="11271" width="12.42578125" style="100" customWidth="1"/>
    <col min="11272" max="11273" width="8.85546875" style="100"/>
    <col min="11274" max="11274" width="7.85546875" style="100" customWidth="1"/>
    <col min="11275" max="11520" width="8.85546875" style="100"/>
    <col min="11521" max="11521" width="37.140625" style="100" customWidth="1"/>
    <col min="11522" max="11523" width="10.5703125" style="100" customWidth="1"/>
    <col min="11524" max="11524" width="13" style="100" customWidth="1"/>
    <col min="11525" max="11526" width="10.28515625" style="100" customWidth="1"/>
    <col min="11527" max="11527" width="12.42578125" style="100" customWidth="1"/>
    <col min="11528" max="11529" width="8.85546875" style="100"/>
    <col min="11530" max="11530" width="7.85546875" style="100" customWidth="1"/>
    <col min="11531" max="11776" width="8.85546875" style="100"/>
    <col min="11777" max="11777" width="37.140625" style="100" customWidth="1"/>
    <col min="11778" max="11779" width="10.5703125" style="100" customWidth="1"/>
    <col min="11780" max="11780" width="13" style="100" customWidth="1"/>
    <col min="11781" max="11782" width="10.28515625" style="100" customWidth="1"/>
    <col min="11783" max="11783" width="12.42578125" style="100" customWidth="1"/>
    <col min="11784" max="11785" width="8.85546875" style="100"/>
    <col min="11786" max="11786" width="7.85546875" style="100" customWidth="1"/>
    <col min="11787" max="12032" width="8.85546875" style="100"/>
    <col min="12033" max="12033" width="37.140625" style="100" customWidth="1"/>
    <col min="12034" max="12035" width="10.5703125" style="100" customWidth="1"/>
    <col min="12036" max="12036" width="13" style="100" customWidth="1"/>
    <col min="12037" max="12038" width="10.28515625" style="100" customWidth="1"/>
    <col min="12039" max="12039" width="12.42578125" style="100" customWidth="1"/>
    <col min="12040" max="12041" width="8.85546875" style="100"/>
    <col min="12042" max="12042" width="7.85546875" style="100" customWidth="1"/>
    <col min="12043" max="12288" width="8.85546875" style="100"/>
    <col min="12289" max="12289" width="37.140625" style="100" customWidth="1"/>
    <col min="12290" max="12291" width="10.5703125" style="100" customWidth="1"/>
    <col min="12292" max="12292" width="13" style="100" customWidth="1"/>
    <col min="12293" max="12294" width="10.28515625" style="100" customWidth="1"/>
    <col min="12295" max="12295" width="12.42578125" style="100" customWidth="1"/>
    <col min="12296" max="12297" width="8.85546875" style="100"/>
    <col min="12298" max="12298" width="7.85546875" style="100" customWidth="1"/>
    <col min="12299" max="12544" width="8.85546875" style="100"/>
    <col min="12545" max="12545" width="37.140625" style="100" customWidth="1"/>
    <col min="12546" max="12547" width="10.5703125" style="100" customWidth="1"/>
    <col min="12548" max="12548" width="13" style="100" customWidth="1"/>
    <col min="12549" max="12550" width="10.28515625" style="100" customWidth="1"/>
    <col min="12551" max="12551" width="12.42578125" style="100" customWidth="1"/>
    <col min="12552" max="12553" width="8.85546875" style="100"/>
    <col min="12554" max="12554" width="7.85546875" style="100" customWidth="1"/>
    <col min="12555" max="12800" width="8.85546875" style="100"/>
    <col min="12801" max="12801" width="37.140625" style="100" customWidth="1"/>
    <col min="12802" max="12803" width="10.5703125" style="100" customWidth="1"/>
    <col min="12804" max="12804" width="13" style="100" customWidth="1"/>
    <col min="12805" max="12806" width="10.28515625" style="100" customWidth="1"/>
    <col min="12807" max="12807" width="12.42578125" style="100" customWidth="1"/>
    <col min="12808" max="12809" width="8.85546875" style="100"/>
    <col min="12810" max="12810" width="7.85546875" style="100" customWidth="1"/>
    <col min="12811" max="13056" width="8.85546875" style="100"/>
    <col min="13057" max="13057" width="37.140625" style="100" customWidth="1"/>
    <col min="13058" max="13059" width="10.5703125" style="100" customWidth="1"/>
    <col min="13060" max="13060" width="13" style="100" customWidth="1"/>
    <col min="13061" max="13062" width="10.28515625" style="100" customWidth="1"/>
    <col min="13063" max="13063" width="12.42578125" style="100" customWidth="1"/>
    <col min="13064" max="13065" width="8.85546875" style="100"/>
    <col min="13066" max="13066" width="7.85546875" style="100" customWidth="1"/>
    <col min="13067" max="13312" width="8.85546875" style="100"/>
    <col min="13313" max="13313" width="37.140625" style="100" customWidth="1"/>
    <col min="13314" max="13315" width="10.5703125" style="100" customWidth="1"/>
    <col min="13316" max="13316" width="13" style="100" customWidth="1"/>
    <col min="13317" max="13318" width="10.28515625" style="100" customWidth="1"/>
    <col min="13319" max="13319" width="12.42578125" style="100" customWidth="1"/>
    <col min="13320" max="13321" width="8.85546875" style="100"/>
    <col min="13322" max="13322" width="7.85546875" style="100" customWidth="1"/>
    <col min="13323" max="13568" width="8.85546875" style="100"/>
    <col min="13569" max="13569" width="37.140625" style="100" customWidth="1"/>
    <col min="13570" max="13571" width="10.5703125" style="100" customWidth="1"/>
    <col min="13572" max="13572" width="13" style="100" customWidth="1"/>
    <col min="13573" max="13574" width="10.28515625" style="100" customWidth="1"/>
    <col min="13575" max="13575" width="12.42578125" style="100" customWidth="1"/>
    <col min="13576" max="13577" width="8.85546875" style="100"/>
    <col min="13578" max="13578" width="7.85546875" style="100" customWidth="1"/>
    <col min="13579" max="13824" width="8.85546875" style="100"/>
    <col min="13825" max="13825" width="37.140625" style="100" customWidth="1"/>
    <col min="13826" max="13827" width="10.5703125" style="100" customWidth="1"/>
    <col min="13828" max="13828" width="13" style="100" customWidth="1"/>
    <col min="13829" max="13830" width="10.28515625" style="100" customWidth="1"/>
    <col min="13831" max="13831" width="12.42578125" style="100" customWidth="1"/>
    <col min="13832" max="13833" width="8.85546875" style="100"/>
    <col min="13834" max="13834" width="7.85546875" style="100" customWidth="1"/>
    <col min="13835" max="14080" width="8.85546875" style="100"/>
    <col min="14081" max="14081" width="37.140625" style="100" customWidth="1"/>
    <col min="14082" max="14083" width="10.5703125" style="100" customWidth="1"/>
    <col min="14084" max="14084" width="13" style="100" customWidth="1"/>
    <col min="14085" max="14086" width="10.28515625" style="100" customWidth="1"/>
    <col min="14087" max="14087" width="12.42578125" style="100" customWidth="1"/>
    <col min="14088" max="14089" width="8.85546875" style="100"/>
    <col min="14090" max="14090" width="7.85546875" style="100" customWidth="1"/>
    <col min="14091" max="14336" width="8.85546875" style="100"/>
    <col min="14337" max="14337" width="37.140625" style="100" customWidth="1"/>
    <col min="14338" max="14339" width="10.5703125" style="100" customWidth="1"/>
    <col min="14340" max="14340" width="13" style="100" customWidth="1"/>
    <col min="14341" max="14342" width="10.28515625" style="100" customWidth="1"/>
    <col min="14343" max="14343" width="12.42578125" style="100" customWidth="1"/>
    <col min="14344" max="14345" width="8.85546875" style="100"/>
    <col min="14346" max="14346" width="7.85546875" style="100" customWidth="1"/>
    <col min="14347" max="14592" width="8.85546875" style="100"/>
    <col min="14593" max="14593" width="37.140625" style="100" customWidth="1"/>
    <col min="14594" max="14595" width="10.5703125" style="100" customWidth="1"/>
    <col min="14596" max="14596" width="13" style="100" customWidth="1"/>
    <col min="14597" max="14598" width="10.28515625" style="100" customWidth="1"/>
    <col min="14599" max="14599" width="12.42578125" style="100" customWidth="1"/>
    <col min="14600" max="14601" width="8.85546875" style="100"/>
    <col min="14602" max="14602" width="7.85546875" style="100" customWidth="1"/>
    <col min="14603" max="14848" width="8.85546875" style="100"/>
    <col min="14849" max="14849" width="37.140625" style="100" customWidth="1"/>
    <col min="14850" max="14851" width="10.5703125" style="100" customWidth="1"/>
    <col min="14852" max="14852" width="13" style="100" customWidth="1"/>
    <col min="14853" max="14854" width="10.28515625" style="100" customWidth="1"/>
    <col min="14855" max="14855" width="12.42578125" style="100" customWidth="1"/>
    <col min="14856" max="14857" width="8.85546875" style="100"/>
    <col min="14858" max="14858" width="7.85546875" style="100" customWidth="1"/>
    <col min="14859" max="15104" width="8.85546875" style="100"/>
    <col min="15105" max="15105" width="37.140625" style="100" customWidth="1"/>
    <col min="15106" max="15107" width="10.5703125" style="100" customWidth="1"/>
    <col min="15108" max="15108" width="13" style="100" customWidth="1"/>
    <col min="15109" max="15110" width="10.28515625" style="100" customWidth="1"/>
    <col min="15111" max="15111" width="12.42578125" style="100" customWidth="1"/>
    <col min="15112" max="15113" width="8.85546875" style="100"/>
    <col min="15114" max="15114" width="7.85546875" style="100" customWidth="1"/>
    <col min="15115" max="15360" width="8.85546875" style="100"/>
    <col min="15361" max="15361" width="37.140625" style="100" customWidth="1"/>
    <col min="15362" max="15363" width="10.5703125" style="100" customWidth="1"/>
    <col min="15364" max="15364" width="13" style="100" customWidth="1"/>
    <col min="15365" max="15366" width="10.28515625" style="100" customWidth="1"/>
    <col min="15367" max="15367" width="12.42578125" style="100" customWidth="1"/>
    <col min="15368" max="15369" width="8.85546875" style="100"/>
    <col min="15370" max="15370" width="7.85546875" style="100" customWidth="1"/>
    <col min="15371" max="15616" width="8.85546875" style="100"/>
    <col min="15617" max="15617" width="37.140625" style="100" customWidth="1"/>
    <col min="15618" max="15619" width="10.5703125" style="100" customWidth="1"/>
    <col min="15620" max="15620" width="13" style="100" customWidth="1"/>
    <col min="15621" max="15622" width="10.28515625" style="100" customWidth="1"/>
    <col min="15623" max="15623" width="12.42578125" style="100" customWidth="1"/>
    <col min="15624" max="15625" width="8.85546875" style="100"/>
    <col min="15626" max="15626" width="7.85546875" style="100" customWidth="1"/>
    <col min="15627" max="15872" width="8.85546875" style="100"/>
    <col min="15873" max="15873" width="37.140625" style="100" customWidth="1"/>
    <col min="15874" max="15875" width="10.5703125" style="100" customWidth="1"/>
    <col min="15876" max="15876" width="13" style="100" customWidth="1"/>
    <col min="15877" max="15878" width="10.28515625" style="100" customWidth="1"/>
    <col min="15879" max="15879" width="12.42578125" style="100" customWidth="1"/>
    <col min="15880" max="15881" width="8.85546875" style="100"/>
    <col min="15882" max="15882" width="7.85546875" style="100" customWidth="1"/>
    <col min="15883" max="16128" width="8.85546875" style="100"/>
    <col min="16129" max="16129" width="37.140625" style="100" customWidth="1"/>
    <col min="16130" max="16131" width="10.5703125" style="100" customWidth="1"/>
    <col min="16132" max="16132" width="13" style="100" customWidth="1"/>
    <col min="16133" max="16134" width="10.28515625" style="100" customWidth="1"/>
    <col min="16135" max="16135" width="12.42578125" style="100" customWidth="1"/>
    <col min="16136" max="16137" width="8.85546875" style="100"/>
    <col min="16138" max="16138" width="7.85546875" style="100" customWidth="1"/>
    <col min="16139" max="16384" width="8.85546875" style="100"/>
  </cols>
  <sheetData>
    <row r="1" spans="1:12" s="83" customFormat="1" ht="20.25" x14ac:dyDescent="0.3">
      <c r="A1" s="393" t="s">
        <v>292</v>
      </c>
      <c r="B1" s="393"/>
      <c r="C1" s="393"/>
      <c r="D1" s="393"/>
      <c r="E1" s="393"/>
      <c r="F1" s="393"/>
      <c r="G1" s="393"/>
    </row>
    <row r="2" spans="1:12" s="83" customFormat="1" ht="19.5" customHeight="1" x14ac:dyDescent="0.3">
      <c r="A2" s="387" t="s">
        <v>64</v>
      </c>
      <c r="B2" s="387"/>
      <c r="C2" s="387"/>
      <c r="D2" s="387"/>
      <c r="E2" s="387"/>
      <c r="F2" s="387"/>
      <c r="G2" s="387"/>
    </row>
    <row r="3" spans="1:12" s="86" customFormat="1" ht="20.25" customHeight="1" x14ac:dyDescent="0.25">
      <c r="A3" s="84"/>
      <c r="B3" s="84"/>
      <c r="C3" s="84"/>
      <c r="D3" s="84"/>
      <c r="E3" s="190"/>
      <c r="F3" s="190"/>
      <c r="G3" s="195" t="s">
        <v>65</v>
      </c>
    </row>
    <row r="4" spans="1:12" s="86" customFormat="1" ht="64.5" customHeight="1" x14ac:dyDescent="0.2">
      <c r="A4" s="188"/>
      <c r="B4" s="191" t="s">
        <v>529</v>
      </c>
      <c r="C4" s="191" t="s">
        <v>530</v>
      </c>
      <c r="D4" s="143" t="s">
        <v>66</v>
      </c>
      <c r="E4" s="194" t="s">
        <v>531</v>
      </c>
      <c r="F4" s="194" t="s">
        <v>532</v>
      </c>
      <c r="G4" s="143" t="s">
        <v>66</v>
      </c>
    </row>
    <row r="5" spans="1:12" s="90" customFormat="1" ht="34.5" customHeight="1" x14ac:dyDescent="0.25">
      <c r="A5" s="87" t="s">
        <v>67</v>
      </c>
      <c r="B5" s="88">
        <f>SUM(B7:B25)</f>
        <v>16697</v>
      </c>
      <c r="C5" s="88">
        <f>SUM(C7:C25)</f>
        <v>12913</v>
      </c>
      <c r="D5" s="189">
        <f>ROUND(C5/B5*100,1)</f>
        <v>77.3</v>
      </c>
      <c r="E5" s="88">
        <f>SUM(E7:E25)</f>
        <v>1367</v>
      </c>
      <c r="F5" s="88">
        <f>SUM(F7:F25)</f>
        <v>1675</v>
      </c>
      <c r="G5" s="89">
        <f>ROUND(F5/E5*100,1)</f>
        <v>122.5</v>
      </c>
    </row>
    <row r="6" spans="1:12" s="90" customFormat="1" ht="15.75" x14ac:dyDescent="0.25">
      <c r="A6" s="91" t="s">
        <v>33</v>
      </c>
      <c r="B6" s="92"/>
      <c r="C6" s="92"/>
      <c r="D6" s="94"/>
      <c r="E6" s="93"/>
      <c r="F6" s="93"/>
      <c r="G6" s="94"/>
    </row>
    <row r="7" spans="1:12" ht="34.15" customHeight="1" x14ac:dyDescent="0.2">
      <c r="A7" s="95" t="s">
        <v>34</v>
      </c>
      <c r="B7" s="97">
        <v>3951</v>
      </c>
      <c r="C7" s="97">
        <f>[11]Шаблон!$D10</f>
        <v>3118</v>
      </c>
      <c r="D7" s="284">
        <f>IF(B7=0,0,C7/B7)*100</f>
        <v>78.916729941786883</v>
      </c>
      <c r="E7" s="276">
        <v>132</v>
      </c>
      <c r="F7" s="97">
        <f>[11]Шаблон!$AG10</f>
        <v>144</v>
      </c>
      <c r="G7" s="284">
        <f>IF(E7=0,0,F7/E7)*100</f>
        <v>109.09090909090908</v>
      </c>
      <c r="H7" s="99"/>
      <c r="J7" s="101"/>
      <c r="K7" s="102"/>
      <c r="L7" s="102"/>
    </row>
    <row r="8" spans="1:12" ht="34.15" customHeight="1" x14ac:dyDescent="0.2">
      <c r="A8" s="95" t="s">
        <v>35</v>
      </c>
      <c r="B8" s="97">
        <v>62</v>
      </c>
      <c r="C8" s="97">
        <f>[11]Шаблон!$D11</f>
        <v>84</v>
      </c>
      <c r="D8" s="284">
        <f t="shared" ref="D8:D25" si="0">IF(B8=0,0,C8/B8)*100</f>
        <v>135.48387096774192</v>
      </c>
      <c r="E8" s="276">
        <v>25</v>
      </c>
      <c r="F8" s="97">
        <f>[11]Шаблон!$AG11</f>
        <v>49</v>
      </c>
      <c r="G8" s="284">
        <f t="shared" ref="G8:G25" si="1">IF(E8=0,0,F8/E8)*100</f>
        <v>196</v>
      </c>
      <c r="H8" s="99"/>
      <c r="J8" s="101"/>
      <c r="K8" s="102"/>
      <c r="L8" s="102"/>
    </row>
    <row r="9" spans="1:12" s="103" customFormat="1" ht="34.15" customHeight="1" x14ac:dyDescent="0.2">
      <c r="A9" s="95" t="s">
        <v>36</v>
      </c>
      <c r="B9" s="97">
        <v>2825</v>
      </c>
      <c r="C9" s="97">
        <f>[11]Шаблон!$D12</f>
        <v>2088</v>
      </c>
      <c r="D9" s="284">
        <f t="shared" si="0"/>
        <v>73.911504424778769</v>
      </c>
      <c r="E9" s="276">
        <v>335</v>
      </c>
      <c r="F9" s="97">
        <f>[11]Шаблон!$AG12</f>
        <v>374</v>
      </c>
      <c r="G9" s="284">
        <f t="shared" si="1"/>
        <v>111.64179104477611</v>
      </c>
      <c r="H9" s="99"/>
      <c r="I9" s="100"/>
      <c r="J9" s="101"/>
      <c r="K9" s="102"/>
      <c r="L9" s="102"/>
    </row>
    <row r="10" spans="1:12" ht="34.15" customHeight="1" x14ac:dyDescent="0.2">
      <c r="A10" s="95" t="s">
        <v>37</v>
      </c>
      <c r="B10" s="97">
        <v>506</v>
      </c>
      <c r="C10" s="97">
        <f>[11]Шаблон!$D13</f>
        <v>418</v>
      </c>
      <c r="D10" s="284">
        <f t="shared" si="0"/>
        <v>82.608695652173907</v>
      </c>
      <c r="E10" s="276">
        <v>92</v>
      </c>
      <c r="F10" s="97">
        <f>[11]Шаблон!$AG13</f>
        <v>168</v>
      </c>
      <c r="G10" s="284">
        <f t="shared" si="1"/>
        <v>182.60869565217391</v>
      </c>
      <c r="H10" s="99"/>
      <c r="J10" s="101"/>
      <c r="K10" s="102"/>
      <c r="L10" s="102"/>
    </row>
    <row r="11" spans="1:12" ht="34.15" customHeight="1" x14ac:dyDescent="0.2">
      <c r="A11" s="95" t="s">
        <v>38</v>
      </c>
      <c r="B11" s="97">
        <v>219</v>
      </c>
      <c r="C11" s="97">
        <f>[11]Шаблон!$D14</f>
        <v>185</v>
      </c>
      <c r="D11" s="284">
        <f t="shared" si="0"/>
        <v>84.474885844748854</v>
      </c>
      <c r="E11" s="276">
        <v>7</v>
      </c>
      <c r="F11" s="97">
        <f>[11]Шаблон!$AG14</f>
        <v>22</v>
      </c>
      <c r="G11" s="284">
        <f t="shared" si="1"/>
        <v>314.28571428571428</v>
      </c>
      <c r="H11" s="99"/>
      <c r="J11" s="101"/>
      <c r="K11" s="102"/>
      <c r="L11" s="102"/>
    </row>
    <row r="12" spans="1:12" ht="25.9" customHeight="1" x14ac:dyDescent="0.2">
      <c r="A12" s="95" t="s">
        <v>39</v>
      </c>
      <c r="B12" s="97">
        <v>412</v>
      </c>
      <c r="C12" s="97">
        <f>[11]Шаблон!$D15</f>
        <v>346</v>
      </c>
      <c r="D12" s="284">
        <f t="shared" si="0"/>
        <v>83.980582524271838</v>
      </c>
      <c r="E12" s="276">
        <v>39</v>
      </c>
      <c r="F12" s="97">
        <f>[11]Шаблон!$AG15</f>
        <v>37</v>
      </c>
      <c r="G12" s="284">
        <f t="shared" si="1"/>
        <v>94.871794871794862</v>
      </c>
      <c r="H12" s="99"/>
      <c r="J12" s="101"/>
      <c r="K12" s="102"/>
      <c r="L12" s="102"/>
    </row>
    <row r="13" spans="1:12" ht="47.25" x14ac:dyDescent="0.2">
      <c r="A13" s="95" t="s">
        <v>40</v>
      </c>
      <c r="B13" s="97">
        <v>2687</v>
      </c>
      <c r="C13" s="97">
        <f>[11]Шаблон!$D16</f>
        <v>1674</v>
      </c>
      <c r="D13" s="284">
        <f t="shared" si="0"/>
        <v>62.299962783773722</v>
      </c>
      <c r="E13" s="276">
        <v>195</v>
      </c>
      <c r="F13" s="97">
        <f>[11]Шаблон!$AG16</f>
        <v>184</v>
      </c>
      <c r="G13" s="284">
        <f t="shared" si="1"/>
        <v>94.358974358974351</v>
      </c>
      <c r="H13" s="99"/>
      <c r="J13" s="101"/>
      <c r="K13" s="102"/>
      <c r="L13" s="102"/>
    </row>
    <row r="14" spans="1:12" ht="34.15" customHeight="1" x14ac:dyDescent="0.2">
      <c r="A14" s="95" t="s">
        <v>41</v>
      </c>
      <c r="B14" s="97">
        <v>997</v>
      </c>
      <c r="C14" s="97">
        <f>[11]Шаблон!$D17</f>
        <v>608</v>
      </c>
      <c r="D14" s="284">
        <f t="shared" si="0"/>
        <v>60.982948846539621</v>
      </c>
      <c r="E14" s="276">
        <v>80</v>
      </c>
      <c r="F14" s="97">
        <f>[11]Шаблон!$AG17</f>
        <v>92</v>
      </c>
      <c r="G14" s="284">
        <f t="shared" si="1"/>
        <v>114.99999999999999</v>
      </c>
      <c r="H14" s="99"/>
      <c r="J14" s="101"/>
      <c r="K14" s="102"/>
      <c r="L14" s="102"/>
    </row>
    <row r="15" spans="1:12" ht="34.15" customHeight="1" x14ac:dyDescent="0.2">
      <c r="A15" s="95" t="s">
        <v>42</v>
      </c>
      <c r="B15" s="97">
        <v>672</v>
      </c>
      <c r="C15" s="97">
        <f>[11]Шаблон!$D18</f>
        <v>509</v>
      </c>
      <c r="D15" s="284">
        <f t="shared" si="0"/>
        <v>75.74404761904762</v>
      </c>
      <c r="E15" s="276">
        <v>47</v>
      </c>
      <c r="F15" s="97">
        <f>[11]Шаблон!$AG18</f>
        <v>53</v>
      </c>
      <c r="G15" s="284">
        <f t="shared" si="1"/>
        <v>112.7659574468085</v>
      </c>
      <c r="H15" s="99"/>
      <c r="J15" s="101"/>
      <c r="K15" s="102"/>
      <c r="L15" s="102"/>
    </row>
    <row r="16" spans="1:12" ht="34.15" customHeight="1" x14ac:dyDescent="0.2">
      <c r="A16" s="95" t="s">
        <v>43</v>
      </c>
      <c r="B16" s="97">
        <v>54</v>
      </c>
      <c r="C16" s="97">
        <f>[11]Шаблон!$D19</f>
        <v>43</v>
      </c>
      <c r="D16" s="284">
        <f t="shared" si="0"/>
        <v>79.629629629629633</v>
      </c>
      <c r="E16" s="276">
        <v>4</v>
      </c>
      <c r="F16" s="97">
        <f>[11]Шаблон!$AG19</f>
        <v>2</v>
      </c>
      <c r="G16" s="284">
        <f t="shared" si="1"/>
        <v>50</v>
      </c>
      <c r="H16" s="99"/>
      <c r="J16" s="101"/>
      <c r="K16" s="102"/>
      <c r="L16" s="102"/>
    </row>
    <row r="17" spans="1:12" ht="34.15" customHeight="1" x14ac:dyDescent="0.2">
      <c r="A17" s="95" t="s">
        <v>44</v>
      </c>
      <c r="B17" s="97">
        <v>103</v>
      </c>
      <c r="C17" s="97">
        <f>[11]Шаблон!$D20</f>
        <v>75</v>
      </c>
      <c r="D17" s="284">
        <f t="shared" si="0"/>
        <v>72.815533980582529</v>
      </c>
      <c r="E17" s="276">
        <v>5</v>
      </c>
      <c r="F17" s="97">
        <f>[11]Шаблон!$AG20</f>
        <v>9</v>
      </c>
      <c r="G17" s="284">
        <f t="shared" si="1"/>
        <v>180</v>
      </c>
      <c r="H17" s="99"/>
      <c r="J17" s="101"/>
      <c r="K17" s="102"/>
      <c r="L17" s="102"/>
    </row>
    <row r="18" spans="1:12" ht="34.15" customHeight="1" x14ac:dyDescent="0.2">
      <c r="A18" s="95" t="s">
        <v>45</v>
      </c>
      <c r="B18" s="97">
        <v>138</v>
      </c>
      <c r="C18" s="97">
        <f>[11]Шаблон!$D21</f>
        <v>81</v>
      </c>
      <c r="D18" s="284">
        <f t="shared" si="0"/>
        <v>58.695652173913047</v>
      </c>
      <c r="E18" s="276">
        <v>10</v>
      </c>
      <c r="F18" s="97">
        <f>[11]Шаблон!$AG21</f>
        <v>18</v>
      </c>
      <c r="G18" s="284">
        <f t="shared" si="1"/>
        <v>180</v>
      </c>
      <c r="H18" s="99"/>
      <c r="J18" s="101"/>
      <c r="K18" s="102"/>
      <c r="L18" s="102"/>
    </row>
    <row r="19" spans="1:12" ht="34.15" customHeight="1" x14ac:dyDescent="0.2">
      <c r="A19" s="95" t="s">
        <v>46</v>
      </c>
      <c r="B19" s="97">
        <v>195</v>
      </c>
      <c r="C19" s="97">
        <f>[11]Шаблон!$D22</f>
        <v>122</v>
      </c>
      <c r="D19" s="284">
        <f t="shared" si="0"/>
        <v>62.564102564102562</v>
      </c>
      <c r="E19" s="276">
        <v>30</v>
      </c>
      <c r="F19" s="97">
        <f>[11]Шаблон!$AG22</f>
        <v>11</v>
      </c>
      <c r="G19" s="284">
        <f t="shared" si="1"/>
        <v>36.666666666666664</v>
      </c>
      <c r="H19" s="99"/>
      <c r="J19" s="101"/>
      <c r="K19" s="102"/>
      <c r="L19" s="102"/>
    </row>
    <row r="20" spans="1:12" ht="34.15" customHeight="1" x14ac:dyDescent="0.2">
      <c r="A20" s="95" t="s">
        <v>47</v>
      </c>
      <c r="B20" s="97">
        <v>373</v>
      </c>
      <c r="C20" s="97">
        <f>[11]Шаблон!$D23</f>
        <v>334</v>
      </c>
      <c r="D20" s="284">
        <f t="shared" si="0"/>
        <v>89.544235924932977</v>
      </c>
      <c r="E20" s="276">
        <v>27</v>
      </c>
      <c r="F20" s="97">
        <f>[11]Шаблон!$AG23</f>
        <v>41</v>
      </c>
      <c r="G20" s="284">
        <f t="shared" si="1"/>
        <v>151.85185185185185</v>
      </c>
      <c r="H20" s="99"/>
      <c r="J20" s="101"/>
      <c r="K20" s="102"/>
      <c r="L20" s="102"/>
    </row>
    <row r="21" spans="1:12" ht="34.15" customHeight="1" x14ac:dyDescent="0.2">
      <c r="A21" s="95" t="s">
        <v>48</v>
      </c>
      <c r="B21" s="97">
        <v>1162</v>
      </c>
      <c r="C21" s="97">
        <f>[11]Шаблон!$D24</f>
        <v>1243</v>
      </c>
      <c r="D21" s="284">
        <f t="shared" si="0"/>
        <v>106.97074010327023</v>
      </c>
      <c r="E21" s="276">
        <v>118</v>
      </c>
      <c r="F21" s="97">
        <f>[11]Шаблон!$AG24</f>
        <v>233</v>
      </c>
      <c r="G21" s="284">
        <f t="shared" si="1"/>
        <v>197.45762711864407</v>
      </c>
      <c r="H21" s="99"/>
      <c r="J21" s="101"/>
      <c r="K21" s="102"/>
      <c r="L21" s="102"/>
    </row>
    <row r="22" spans="1:12" ht="34.15" customHeight="1" x14ac:dyDescent="0.2">
      <c r="A22" s="95" t="s">
        <v>49</v>
      </c>
      <c r="B22" s="97">
        <v>1161</v>
      </c>
      <c r="C22" s="97">
        <f>[11]Шаблон!$D25</f>
        <v>863</v>
      </c>
      <c r="D22" s="284">
        <f t="shared" si="0"/>
        <v>74.332472006890612</v>
      </c>
      <c r="E22" s="276">
        <v>74</v>
      </c>
      <c r="F22" s="97">
        <f>[11]Шаблон!$AG25</f>
        <v>135</v>
      </c>
      <c r="G22" s="284">
        <f t="shared" si="1"/>
        <v>182.43243243243242</v>
      </c>
      <c r="H22" s="99"/>
      <c r="J22" s="101"/>
      <c r="K22" s="102"/>
      <c r="L22" s="102"/>
    </row>
    <row r="23" spans="1:12" ht="34.15" customHeight="1" x14ac:dyDescent="0.2">
      <c r="A23" s="95" t="s">
        <v>50</v>
      </c>
      <c r="B23" s="97">
        <v>888</v>
      </c>
      <c r="C23" s="97">
        <f>[11]Шаблон!$D26</f>
        <v>881</v>
      </c>
      <c r="D23" s="284">
        <f t="shared" si="0"/>
        <v>99.211711711711715</v>
      </c>
      <c r="E23" s="276">
        <v>107</v>
      </c>
      <c r="F23" s="97">
        <f>[11]Шаблон!$AG26</f>
        <v>75</v>
      </c>
      <c r="G23" s="284">
        <f t="shared" si="1"/>
        <v>70.09345794392523</v>
      </c>
      <c r="H23" s="99"/>
      <c r="J23" s="101"/>
      <c r="K23" s="102"/>
      <c r="L23" s="102"/>
    </row>
    <row r="24" spans="1:12" ht="34.15" customHeight="1" x14ac:dyDescent="0.2">
      <c r="A24" s="95" t="s">
        <v>51</v>
      </c>
      <c r="B24" s="97">
        <v>156</v>
      </c>
      <c r="C24" s="97">
        <f>[11]Шаблон!$D27</f>
        <v>132</v>
      </c>
      <c r="D24" s="284">
        <f t="shared" si="0"/>
        <v>84.615384615384613</v>
      </c>
      <c r="E24" s="276">
        <v>20</v>
      </c>
      <c r="F24" s="97">
        <f>[11]Шаблон!$AG27</f>
        <v>15</v>
      </c>
      <c r="G24" s="284">
        <f t="shared" si="1"/>
        <v>75</v>
      </c>
      <c r="H24" s="99"/>
      <c r="J24" s="101"/>
      <c r="K24" s="102"/>
      <c r="L24" s="102"/>
    </row>
    <row r="25" spans="1:12" ht="34.15" customHeight="1" thickBot="1" x14ac:dyDescent="0.25">
      <c r="A25" s="95" t="s">
        <v>52</v>
      </c>
      <c r="B25" s="275">
        <v>136</v>
      </c>
      <c r="C25" s="97">
        <f>[11]Шаблон!$D28</f>
        <v>109</v>
      </c>
      <c r="D25" s="284">
        <f t="shared" si="0"/>
        <v>80.14705882352942</v>
      </c>
      <c r="E25" s="277">
        <v>20</v>
      </c>
      <c r="F25" s="97">
        <f>[11]Шаблон!$AG28</f>
        <v>13</v>
      </c>
      <c r="G25" s="284">
        <f t="shared" si="1"/>
        <v>65</v>
      </c>
      <c r="H25" s="99"/>
      <c r="J25" s="101"/>
      <c r="K25" s="102"/>
      <c r="L25" s="102"/>
    </row>
    <row r="26" spans="1:12" ht="15.75" x14ac:dyDescent="0.2">
      <c r="A26" s="104"/>
      <c r="B26" s="104"/>
      <c r="C26" s="104"/>
      <c r="D26" s="104"/>
      <c r="E26" s="192"/>
      <c r="F26" s="192"/>
      <c r="G26" s="104"/>
      <c r="J26" s="101"/>
    </row>
    <row r="27" spans="1:12" ht="15.75" x14ac:dyDescent="0.2">
      <c r="A27" s="104"/>
      <c r="B27" s="104"/>
      <c r="C27" s="105"/>
      <c r="D27" s="104"/>
      <c r="E27" s="192"/>
      <c r="F27" s="192"/>
      <c r="G27" s="104"/>
      <c r="J27" s="101"/>
    </row>
    <row r="28" spans="1:12" x14ac:dyDescent="0.2">
      <c r="A28" s="104"/>
      <c r="B28" s="104"/>
      <c r="C28" s="104"/>
      <c r="D28" s="104"/>
      <c r="E28" s="192"/>
      <c r="F28" s="192"/>
      <c r="G28" s="104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C6" sqref="C6"/>
    </sheetView>
  </sheetViews>
  <sheetFormatPr defaultColWidth="8.85546875" defaultRowHeight="12.75" x14ac:dyDescent="0.2"/>
  <cols>
    <col min="1" max="1" width="37.140625" style="100" customWidth="1"/>
    <col min="2" max="2" width="13.7109375" style="100" customWidth="1"/>
    <col min="3" max="3" width="12.5703125" style="100" customWidth="1"/>
    <col min="4" max="4" width="13" style="100" customWidth="1"/>
    <col min="5" max="6" width="14.140625" style="100" customWidth="1"/>
    <col min="7" max="7" width="12.42578125" style="100" customWidth="1"/>
    <col min="8" max="9" width="8.85546875" style="100"/>
    <col min="10" max="10" width="11.5703125" style="100" customWidth="1"/>
    <col min="11" max="256" width="8.85546875" style="100"/>
    <col min="257" max="257" width="37.140625" style="100" customWidth="1"/>
    <col min="258" max="258" width="12.140625" style="100" customWidth="1"/>
    <col min="259" max="259" width="12.5703125" style="100" customWidth="1"/>
    <col min="260" max="260" width="13" style="100" customWidth="1"/>
    <col min="261" max="262" width="13.5703125" style="100" customWidth="1"/>
    <col min="263" max="263" width="12.42578125" style="100" customWidth="1"/>
    <col min="264" max="265" width="8.85546875" style="100"/>
    <col min="266" max="266" width="11.5703125" style="100" customWidth="1"/>
    <col min="267" max="512" width="8.85546875" style="100"/>
    <col min="513" max="513" width="37.140625" style="100" customWidth="1"/>
    <col min="514" max="514" width="12.140625" style="100" customWidth="1"/>
    <col min="515" max="515" width="12.5703125" style="100" customWidth="1"/>
    <col min="516" max="516" width="13" style="100" customWidth="1"/>
    <col min="517" max="518" width="13.5703125" style="100" customWidth="1"/>
    <col min="519" max="519" width="12.42578125" style="100" customWidth="1"/>
    <col min="520" max="521" width="8.85546875" style="100"/>
    <col min="522" max="522" width="11.5703125" style="100" customWidth="1"/>
    <col min="523" max="768" width="8.85546875" style="100"/>
    <col min="769" max="769" width="37.140625" style="100" customWidth="1"/>
    <col min="770" max="770" width="12.140625" style="100" customWidth="1"/>
    <col min="771" max="771" width="12.5703125" style="100" customWidth="1"/>
    <col min="772" max="772" width="13" style="100" customWidth="1"/>
    <col min="773" max="774" width="13.5703125" style="100" customWidth="1"/>
    <col min="775" max="775" width="12.42578125" style="100" customWidth="1"/>
    <col min="776" max="777" width="8.85546875" style="100"/>
    <col min="778" max="778" width="11.5703125" style="100" customWidth="1"/>
    <col min="779" max="1024" width="8.85546875" style="100"/>
    <col min="1025" max="1025" width="37.140625" style="100" customWidth="1"/>
    <col min="1026" max="1026" width="12.140625" style="100" customWidth="1"/>
    <col min="1027" max="1027" width="12.5703125" style="100" customWidth="1"/>
    <col min="1028" max="1028" width="13" style="100" customWidth="1"/>
    <col min="1029" max="1030" width="13.5703125" style="100" customWidth="1"/>
    <col min="1031" max="1031" width="12.42578125" style="100" customWidth="1"/>
    <col min="1032" max="1033" width="8.85546875" style="100"/>
    <col min="1034" max="1034" width="11.5703125" style="100" customWidth="1"/>
    <col min="1035" max="1280" width="8.85546875" style="100"/>
    <col min="1281" max="1281" width="37.140625" style="100" customWidth="1"/>
    <col min="1282" max="1282" width="12.140625" style="100" customWidth="1"/>
    <col min="1283" max="1283" width="12.5703125" style="100" customWidth="1"/>
    <col min="1284" max="1284" width="13" style="100" customWidth="1"/>
    <col min="1285" max="1286" width="13.5703125" style="100" customWidth="1"/>
    <col min="1287" max="1287" width="12.42578125" style="100" customWidth="1"/>
    <col min="1288" max="1289" width="8.85546875" style="100"/>
    <col min="1290" max="1290" width="11.5703125" style="100" customWidth="1"/>
    <col min="1291" max="1536" width="8.85546875" style="100"/>
    <col min="1537" max="1537" width="37.140625" style="100" customWidth="1"/>
    <col min="1538" max="1538" width="12.140625" style="100" customWidth="1"/>
    <col min="1539" max="1539" width="12.5703125" style="100" customWidth="1"/>
    <col min="1540" max="1540" width="13" style="100" customWidth="1"/>
    <col min="1541" max="1542" width="13.5703125" style="100" customWidth="1"/>
    <col min="1543" max="1543" width="12.42578125" style="100" customWidth="1"/>
    <col min="1544" max="1545" width="8.85546875" style="100"/>
    <col min="1546" max="1546" width="11.5703125" style="100" customWidth="1"/>
    <col min="1547" max="1792" width="8.85546875" style="100"/>
    <col min="1793" max="1793" width="37.140625" style="100" customWidth="1"/>
    <col min="1794" max="1794" width="12.140625" style="100" customWidth="1"/>
    <col min="1795" max="1795" width="12.5703125" style="100" customWidth="1"/>
    <col min="1796" max="1796" width="13" style="100" customWidth="1"/>
    <col min="1797" max="1798" width="13.5703125" style="100" customWidth="1"/>
    <col min="1799" max="1799" width="12.42578125" style="100" customWidth="1"/>
    <col min="1800" max="1801" width="8.85546875" style="100"/>
    <col min="1802" max="1802" width="11.5703125" style="100" customWidth="1"/>
    <col min="1803" max="2048" width="8.85546875" style="100"/>
    <col min="2049" max="2049" width="37.140625" style="100" customWidth="1"/>
    <col min="2050" max="2050" width="12.140625" style="100" customWidth="1"/>
    <col min="2051" max="2051" width="12.5703125" style="100" customWidth="1"/>
    <col min="2052" max="2052" width="13" style="100" customWidth="1"/>
    <col min="2053" max="2054" width="13.5703125" style="100" customWidth="1"/>
    <col min="2055" max="2055" width="12.42578125" style="100" customWidth="1"/>
    <col min="2056" max="2057" width="8.85546875" style="100"/>
    <col min="2058" max="2058" width="11.5703125" style="100" customWidth="1"/>
    <col min="2059" max="2304" width="8.85546875" style="100"/>
    <col min="2305" max="2305" width="37.140625" style="100" customWidth="1"/>
    <col min="2306" max="2306" width="12.140625" style="100" customWidth="1"/>
    <col min="2307" max="2307" width="12.5703125" style="100" customWidth="1"/>
    <col min="2308" max="2308" width="13" style="100" customWidth="1"/>
    <col min="2309" max="2310" width="13.5703125" style="100" customWidth="1"/>
    <col min="2311" max="2311" width="12.42578125" style="100" customWidth="1"/>
    <col min="2312" max="2313" width="8.85546875" style="100"/>
    <col min="2314" max="2314" width="11.5703125" style="100" customWidth="1"/>
    <col min="2315" max="2560" width="8.85546875" style="100"/>
    <col min="2561" max="2561" width="37.140625" style="100" customWidth="1"/>
    <col min="2562" max="2562" width="12.140625" style="100" customWidth="1"/>
    <col min="2563" max="2563" width="12.5703125" style="100" customWidth="1"/>
    <col min="2564" max="2564" width="13" style="100" customWidth="1"/>
    <col min="2565" max="2566" width="13.5703125" style="100" customWidth="1"/>
    <col min="2567" max="2567" width="12.42578125" style="100" customWidth="1"/>
    <col min="2568" max="2569" width="8.85546875" style="100"/>
    <col min="2570" max="2570" width="11.5703125" style="100" customWidth="1"/>
    <col min="2571" max="2816" width="8.85546875" style="100"/>
    <col min="2817" max="2817" width="37.140625" style="100" customWidth="1"/>
    <col min="2818" max="2818" width="12.140625" style="100" customWidth="1"/>
    <col min="2819" max="2819" width="12.5703125" style="100" customWidth="1"/>
    <col min="2820" max="2820" width="13" style="100" customWidth="1"/>
    <col min="2821" max="2822" width="13.5703125" style="100" customWidth="1"/>
    <col min="2823" max="2823" width="12.42578125" style="100" customWidth="1"/>
    <col min="2824" max="2825" width="8.85546875" style="100"/>
    <col min="2826" max="2826" width="11.5703125" style="100" customWidth="1"/>
    <col min="2827" max="3072" width="8.85546875" style="100"/>
    <col min="3073" max="3073" width="37.140625" style="100" customWidth="1"/>
    <col min="3074" max="3074" width="12.140625" style="100" customWidth="1"/>
    <col min="3075" max="3075" width="12.5703125" style="100" customWidth="1"/>
    <col min="3076" max="3076" width="13" style="100" customWidth="1"/>
    <col min="3077" max="3078" width="13.5703125" style="100" customWidth="1"/>
    <col min="3079" max="3079" width="12.42578125" style="100" customWidth="1"/>
    <col min="3080" max="3081" width="8.85546875" style="100"/>
    <col min="3082" max="3082" width="11.5703125" style="100" customWidth="1"/>
    <col min="3083" max="3328" width="8.85546875" style="100"/>
    <col min="3329" max="3329" width="37.140625" style="100" customWidth="1"/>
    <col min="3330" max="3330" width="12.140625" style="100" customWidth="1"/>
    <col min="3331" max="3331" width="12.5703125" style="100" customWidth="1"/>
    <col min="3332" max="3332" width="13" style="100" customWidth="1"/>
    <col min="3333" max="3334" width="13.5703125" style="100" customWidth="1"/>
    <col min="3335" max="3335" width="12.42578125" style="100" customWidth="1"/>
    <col min="3336" max="3337" width="8.85546875" style="100"/>
    <col min="3338" max="3338" width="11.5703125" style="100" customWidth="1"/>
    <col min="3339" max="3584" width="8.85546875" style="100"/>
    <col min="3585" max="3585" width="37.140625" style="100" customWidth="1"/>
    <col min="3586" max="3586" width="12.140625" style="100" customWidth="1"/>
    <col min="3587" max="3587" width="12.5703125" style="100" customWidth="1"/>
    <col min="3588" max="3588" width="13" style="100" customWidth="1"/>
    <col min="3589" max="3590" width="13.5703125" style="100" customWidth="1"/>
    <col min="3591" max="3591" width="12.42578125" style="100" customWidth="1"/>
    <col min="3592" max="3593" width="8.85546875" style="100"/>
    <col min="3594" max="3594" width="11.5703125" style="100" customWidth="1"/>
    <col min="3595" max="3840" width="8.85546875" style="100"/>
    <col min="3841" max="3841" width="37.140625" style="100" customWidth="1"/>
    <col min="3842" max="3842" width="12.140625" style="100" customWidth="1"/>
    <col min="3843" max="3843" width="12.5703125" style="100" customWidth="1"/>
    <col min="3844" max="3844" width="13" style="100" customWidth="1"/>
    <col min="3845" max="3846" width="13.5703125" style="100" customWidth="1"/>
    <col min="3847" max="3847" width="12.42578125" style="100" customWidth="1"/>
    <col min="3848" max="3849" width="8.85546875" style="100"/>
    <col min="3850" max="3850" width="11.5703125" style="100" customWidth="1"/>
    <col min="3851" max="4096" width="8.85546875" style="100"/>
    <col min="4097" max="4097" width="37.140625" style="100" customWidth="1"/>
    <col min="4098" max="4098" width="12.140625" style="100" customWidth="1"/>
    <col min="4099" max="4099" width="12.5703125" style="100" customWidth="1"/>
    <col min="4100" max="4100" width="13" style="100" customWidth="1"/>
    <col min="4101" max="4102" width="13.5703125" style="100" customWidth="1"/>
    <col min="4103" max="4103" width="12.42578125" style="100" customWidth="1"/>
    <col min="4104" max="4105" width="8.85546875" style="100"/>
    <col min="4106" max="4106" width="11.5703125" style="100" customWidth="1"/>
    <col min="4107" max="4352" width="8.85546875" style="100"/>
    <col min="4353" max="4353" width="37.140625" style="100" customWidth="1"/>
    <col min="4354" max="4354" width="12.140625" style="100" customWidth="1"/>
    <col min="4355" max="4355" width="12.5703125" style="100" customWidth="1"/>
    <col min="4356" max="4356" width="13" style="100" customWidth="1"/>
    <col min="4357" max="4358" width="13.5703125" style="100" customWidth="1"/>
    <col min="4359" max="4359" width="12.42578125" style="100" customWidth="1"/>
    <col min="4360" max="4361" width="8.85546875" style="100"/>
    <col min="4362" max="4362" width="11.5703125" style="100" customWidth="1"/>
    <col min="4363" max="4608" width="8.85546875" style="100"/>
    <col min="4609" max="4609" width="37.140625" style="100" customWidth="1"/>
    <col min="4610" max="4610" width="12.140625" style="100" customWidth="1"/>
    <col min="4611" max="4611" width="12.5703125" style="100" customWidth="1"/>
    <col min="4612" max="4612" width="13" style="100" customWidth="1"/>
    <col min="4613" max="4614" width="13.5703125" style="100" customWidth="1"/>
    <col min="4615" max="4615" width="12.42578125" style="100" customWidth="1"/>
    <col min="4616" max="4617" width="8.85546875" style="100"/>
    <col min="4618" max="4618" width="11.5703125" style="100" customWidth="1"/>
    <col min="4619" max="4864" width="8.85546875" style="100"/>
    <col min="4865" max="4865" width="37.140625" style="100" customWidth="1"/>
    <col min="4866" max="4866" width="12.140625" style="100" customWidth="1"/>
    <col min="4867" max="4867" width="12.5703125" style="100" customWidth="1"/>
    <col min="4868" max="4868" width="13" style="100" customWidth="1"/>
    <col min="4869" max="4870" width="13.5703125" style="100" customWidth="1"/>
    <col min="4871" max="4871" width="12.42578125" style="100" customWidth="1"/>
    <col min="4872" max="4873" width="8.85546875" style="100"/>
    <col min="4874" max="4874" width="11.5703125" style="100" customWidth="1"/>
    <col min="4875" max="5120" width="8.85546875" style="100"/>
    <col min="5121" max="5121" width="37.140625" style="100" customWidth="1"/>
    <col min="5122" max="5122" width="12.140625" style="100" customWidth="1"/>
    <col min="5123" max="5123" width="12.5703125" style="100" customWidth="1"/>
    <col min="5124" max="5124" width="13" style="100" customWidth="1"/>
    <col min="5125" max="5126" width="13.5703125" style="100" customWidth="1"/>
    <col min="5127" max="5127" width="12.42578125" style="100" customWidth="1"/>
    <col min="5128" max="5129" width="8.85546875" style="100"/>
    <col min="5130" max="5130" width="11.5703125" style="100" customWidth="1"/>
    <col min="5131" max="5376" width="8.85546875" style="100"/>
    <col min="5377" max="5377" width="37.140625" style="100" customWidth="1"/>
    <col min="5378" max="5378" width="12.140625" style="100" customWidth="1"/>
    <col min="5379" max="5379" width="12.5703125" style="100" customWidth="1"/>
    <col min="5380" max="5380" width="13" style="100" customWidth="1"/>
    <col min="5381" max="5382" width="13.5703125" style="100" customWidth="1"/>
    <col min="5383" max="5383" width="12.42578125" style="100" customWidth="1"/>
    <col min="5384" max="5385" width="8.85546875" style="100"/>
    <col min="5386" max="5386" width="11.5703125" style="100" customWidth="1"/>
    <col min="5387" max="5632" width="8.85546875" style="100"/>
    <col min="5633" max="5633" width="37.140625" style="100" customWidth="1"/>
    <col min="5634" max="5634" width="12.140625" style="100" customWidth="1"/>
    <col min="5635" max="5635" width="12.5703125" style="100" customWidth="1"/>
    <col min="5636" max="5636" width="13" style="100" customWidth="1"/>
    <col min="5637" max="5638" width="13.5703125" style="100" customWidth="1"/>
    <col min="5639" max="5639" width="12.42578125" style="100" customWidth="1"/>
    <col min="5640" max="5641" width="8.85546875" style="100"/>
    <col min="5642" max="5642" width="11.5703125" style="100" customWidth="1"/>
    <col min="5643" max="5888" width="8.85546875" style="100"/>
    <col min="5889" max="5889" width="37.140625" style="100" customWidth="1"/>
    <col min="5890" max="5890" width="12.140625" style="100" customWidth="1"/>
    <col min="5891" max="5891" width="12.5703125" style="100" customWidth="1"/>
    <col min="5892" max="5892" width="13" style="100" customWidth="1"/>
    <col min="5893" max="5894" width="13.5703125" style="100" customWidth="1"/>
    <col min="5895" max="5895" width="12.42578125" style="100" customWidth="1"/>
    <col min="5896" max="5897" width="8.85546875" style="100"/>
    <col min="5898" max="5898" width="11.5703125" style="100" customWidth="1"/>
    <col min="5899" max="6144" width="8.85546875" style="100"/>
    <col min="6145" max="6145" width="37.140625" style="100" customWidth="1"/>
    <col min="6146" max="6146" width="12.140625" style="100" customWidth="1"/>
    <col min="6147" max="6147" width="12.5703125" style="100" customWidth="1"/>
    <col min="6148" max="6148" width="13" style="100" customWidth="1"/>
    <col min="6149" max="6150" width="13.5703125" style="100" customWidth="1"/>
    <col min="6151" max="6151" width="12.42578125" style="100" customWidth="1"/>
    <col min="6152" max="6153" width="8.85546875" style="100"/>
    <col min="6154" max="6154" width="11.5703125" style="100" customWidth="1"/>
    <col min="6155" max="6400" width="8.85546875" style="100"/>
    <col min="6401" max="6401" width="37.140625" style="100" customWidth="1"/>
    <col min="6402" max="6402" width="12.140625" style="100" customWidth="1"/>
    <col min="6403" max="6403" width="12.5703125" style="100" customWidth="1"/>
    <col min="6404" max="6404" width="13" style="100" customWidth="1"/>
    <col min="6405" max="6406" width="13.5703125" style="100" customWidth="1"/>
    <col min="6407" max="6407" width="12.42578125" style="100" customWidth="1"/>
    <col min="6408" max="6409" width="8.85546875" style="100"/>
    <col min="6410" max="6410" width="11.5703125" style="100" customWidth="1"/>
    <col min="6411" max="6656" width="8.85546875" style="100"/>
    <col min="6657" max="6657" width="37.140625" style="100" customWidth="1"/>
    <col min="6658" max="6658" width="12.140625" style="100" customWidth="1"/>
    <col min="6659" max="6659" width="12.5703125" style="100" customWidth="1"/>
    <col min="6660" max="6660" width="13" style="100" customWidth="1"/>
    <col min="6661" max="6662" width="13.5703125" style="100" customWidth="1"/>
    <col min="6663" max="6663" width="12.42578125" style="100" customWidth="1"/>
    <col min="6664" max="6665" width="8.85546875" style="100"/>
    <col min="6666" max="6666" width="11.5703125" style="100" customWidth="1"/>
    <col min="6667" max="6912" width="8.85546875" style="100"/>
    <col min="6913" max="6913" width="37.140625" style="100" customWidth="1"/>
    <col min="6914" max="6914" width="12.140625" style="100" customWidth="1"/>
    <col min="6915" max="6915" width="12.5703125" style="100" customWidth="1"/>
    <col min="6916" max="6916" width="13" style="100" customWidth="1"/>
    <col min="6917" max="6918" width="13.5703125" style="100" customWidth="1"/>
    <col min="6919" max="6919" width="12.42578125" style="100" customWidth="1"/>
    <col min="6920" max="6921" width="8.85546875" style="100"/>
    <col min="6922" max="6922" width="11.5703125" style="100" customWidth="1"/>
    <col min="6923" max="7168" width="8.85546875" style="100"/>
    <col min="7169" max="7169" width="37.140625" style="100" customWidth="1"/>
    <col min="7170" max="7170" width="12.140625" style="100" customWidth="1"/>
    <col min="7171" max="7171" width="12.5703125" style="100" customWidth="1"/>
    <col min="7172" max="7172" width="13" style="100" customWidth="1"/>
    <col min="7173" max="7174" width="13.5703125" style="100" customWidth="1"/>
    <col min="7175" max="7175" width="12.42578125" style="100" customWidth="1"/>
    <col min="7176" max="7177" width="8.85546875" style="100"/>
    <col min="7178" max="7178" width="11.5703125" style="100" customWidth="1"/>
    <col min="7179" max="7424" width="8.85546875" style="100"/>
    <col min="7425" max="7425" width="37.140625" style="100" customWidth="1"/>
    <col min="7426" max="7426" width="12.140625" style="100" customWidth="1"/>
    <col min="7427" max="7427" width="12.5703125" style="100" customWidth="1"/>
    <col min="7428" max="7428" width="13" style="100" customWidth="1"/>
    <col min="7429" max="7430" width="13.5703125" style="100" customWidth="1"/>
    <col min="7431" max="7431" width="12.42578125" style="100" customWidth="1"/>
    <col min="7432" max="7433" width="8.85546875" style="100"/>
    <col min="7434" max="7434" width="11.5703125" style="100" customWidth="1"/>
    <col min="7435" max="7680" width="8.85546875" style="100"/>
    <col min="7681" max="7681" width="37.140625" style="100" customWidth="1"/>
    <col min="7682" max="7682" width="12.140625" style="100" customWidth="1"/>
    <col min="7683" max="7683" width="12.5703125" style="100" customWidth="1"/>
    <col min="7684" max="7684" width="13" style="100" customWidth="1"/>
    <col min="7685" max="7686" width="13.5703125" style="100" customWidth="1"/>
    <col min="7687" max="7687" width="12.42578125" style="100" customWidth="1"/>
    <col min="7688" max="7689" width="8.85546875" style="100"/>
    <col min="7690" max="7690" width="11.5703125" style="100" customWidth="1"/>
    <col min="7691" max="7936" width="8.85546875" style="100"/>
    <col min="7937" max="7937" width="37.140625" style="100" customWidth="1"/>
    <col min="7938" max="7938" width="12.140625" style="100" customWidth="1"/>
    <col min="7939" max="7939" width="12.5703125" style="100" customWidth="1"/>
    <col min="7940" max="7940" width="13" style="100" customWidth="1"/>
    <col min="7941" max="7942" width="13.5703125" style="100" customWidth="1"/>
    <col min="7943" max="7943" width="12.42578125" style="100" customWidth="1"/>
    <col min="7944" max="7945" width="8.85546875" style="100"/>
    <col min="7946" max="7946" width="11.5703125" style="100" customWidth="1"/>
    <col min="7947" max="8192" width="8.85546875" style="100"/>
    <col min="8193" max="8193" width="37.140625" style="100" customWidth="1"/>
    <col min="8194" max="8194" width="12.140625" style="100" customWidth="1"/>
    <col min="8195" max="8195" width="12.5703125" style="100" customWidth="1"/>
    <col min="8196" max="8196" width="13" style="100" customWidth="1"/>
    <col min="8197" max="8198" width="13.5703125" style="100" customWidth="1"/>
    <col min="8199" max="8199" width="12.42578125" style="100" customWidth="1"/>
    <col min="8200" max="8201" width="8.85546875" style="100"/>
    <col min="8202" max="8202" width="11.5703125" style="100" customWidth="1"/>
    <col min="8203" max="8448" width="8.85546875" style="100"/>
    <col min="8449" max="8449" width="37.140625" style="100" customWidth="1"/>
    <col min="8450" max="8450" width="12.140625" style="100" customWidth="1"/>
    <col min="8451" max="8451" width="12.5703125" style="100" customWidth="1"/>
    <col min="8452" max="8452" width="13" style="100" customWidth="1"/>
    <col min="8453" max="8454" width="13.5703125" style="100" customWidth="1"/>
    <col min="8455" max="8455" width="12.42578125" style="100" customWidth="1"/>
    <col min="8456" max="8457" width="8.85546875" style="100"/>
    <col min="8458" max="8458" width="11.5703125" style="100" customWidth="1"/>
    <col min="8459" max="8704" width="8.85546875" style="100"/>
    <col min="8705" max="8705" width="37.140625" style="100" customWidth="1"/>
    <col min="8706" max="8706" width="12.140625" style="100" customWidth="1"/>
    <col min="8707" max="8707" width="12.5703125" style="100" customWidth="1"/>
    <col min="8708" max="8708" width="13" style="100" customWidth="1"/>
    <col min="8709" max="8710" width="13.5703125" style="100" customWidth="1"/>
    <col min="8711" max="8711" width="12.42578125" style="100" customWidth="1"/>
    <col min="8712" max="8713" width="8.85546875" style="100"/>
    <col min="8714" max="8714" width="11.5703125" style="100" customWidth="1"/>
    <col min="8715" max="8960" width="8.85546875" style="100"/>
    <col min="8961" max="8961" width="37.140625" style="100" customWidth="1"/>
    <col min="8962" max="8962" width="12.140625" style="100" customWidth="1"/>
    <col min="8963" max="8963" width="12.5703125" style="100" customWidth="1"/>
    <col min="8964" max="8964" width="13" style="100" customWidth="1"/>
    <col min="8965" max="8966" width="13.5703125" style="100" customWidth="1"/>
    <col min="8967" max="8967" width="12.42578125" style="100" customWidth="1"/>
    <col min="8968" max="8969" width="8.85546875" style="100"/>
    <col min="8970" max="8970" width="11.5703125" style="100" customWidth="1"/>
    <col min="8971" max="9216" width="8.85546875" style="100"/>
    <col min="9217" max="9217" width="37.140625" style="100" customWidth="1"/>
    <col min="9218" max="9218" width="12.140625" style="100" customWidth="1"/>
    <col min="9219" max="9219" width="12.5703125" style="100" customWidth="1"/>
    <col min="9220" max="9220" width="13" style="100" customWidth="1"/>
    <col min="9221" max="9222" width="13.5703125" style="100" customWidth="1"/>
    <col min="9223" max="9223" width="12.42578125" style="100" customWidth="1"/>
    <col min="9224" max="9225" width="8.85546875" style="100"/>
    <col min="9226" max="9226" width="11.5703125" style="100" customWidth="1"/>
    <col min="9227" max="9472" width="8.85546875" style="100"/>
    <col min="9473" max="9473" width="37.140625" style="100" customWidth="1"/>
    <col min="9474" max="9474" width="12.140625" style="100" customWidth="1"/>
    <col min="9475" max="9475" width="12.5703125" style="100" customWidth="1"/>
    <col min="9476" max="9476" width="13" style="100" customWidth="1"/>
    <col min="9477" max="9478" width="13.5703125" style="100" customWidth="1"/>
    <col min="9479" max="9479" width="12.42578125" style="100" customWidth="1"/>
    <col min="9480" max="9481" width="8.85546875" style="100"/>
    <col min="9482" max="9482" width="11.5703125" style="100" customWidth="1"/>
    <col min="9483" max="9728" width="8.85546875" style="100"/>
    <col min="9729" max="9729" width="37.140625" style="100" customWidth="1"/>
    <col min="9730" max="9730" width="12.140625" style="100" customWidth="1"/>
    <col min="9731" max="9731" width="12.5703125" style="100" customWidth="1"/>
    <col min="9732" max="9732" width="13" style="100" customWidth="1"/>
    <col min="9733" max="9734" width="13.5703125" style="100" customWidth="1"/>
    <col min="9735" max="9735" width="12.42578125" style="100" customWidth="1"/>
    <col min="9736" max="9737" width="8.85546875" style="100"/>
    <col min="9738" max="9738" width="11.5703125" style="100" customWidth="1"/>
    <col min="9739" max="9984" width="8.85546875" style="100"/>
    <col min="9985" max="9985" width="37.140625" style="100" customWidth="1"/>
    <col min="9986" max="9986" width="12.140625" style="100" customWidth="1"/>
    <col min="9987" max="9987" width="12.5703125" style="100" customWidth="1"/>
    <col min="9988" max="9988" width="13" style="100" customWidth="1"/>
    <col min="9989" max="9990" width="13.5703125" style="100" customWidth="1"/>
    <col min="9991" max="9991" width="12.42578125" style="100" customWidth="1"/>
    <col min="9992" max="9993" width="8.85546875" style="100"/>
    <col min="9994" max="9994" width="11.5703125" style="100" customWidth="1"/>
    <col min="9995" max="10240" width="8.85546875" style="100"/>
    <col min="10241" max="10241" width="37.140625" style="100" customWidth="1"/>
    <col min="10242" max="10242" width="12.140625" style="100" customWidth="1"/>
    <col min="10243" max="10243" width="12.5703125" style="100" customWidth="1"/>
    <col min="10244" max="10244" width="13" style="100" customWidth="1"/>
    <col min="10245" max="10246" width="13.5703125" style="100" customWidth="1"/>
    <col min="10247" max="10247" width="12.42578125" style="100" customWidth="1"/>
    <col min="10248" max="10249" width="8.85546875" style="100"/>
    <col min="10250" max="10250" width="11.5703125" style="100" customWidth="1"/>
    <col min="10251" max="10496" width="8.85546875" style="100"/>
    <col min="10497" max="10497" width="37.140625" style="100" customWidth="1"/>
    <col min="10498" max="10498" width="12.140625" style="100" customWidth="1"/>
    <col min="10499" max="10499" width="12.5703125" style="100" customWidth="1"/>
    <col min="10500" max="10500" width="13" style="100" customWidth="1"/>
    <col min="10501" max="10502" width="13.5703125" style="100" customWidth="1"/>
    <col min="10503" max="10503" width="12.42578125" style="100" customWidth="1"/>
    <col min="10504" max="10505" width="8.85546875" style="100"/>
    <col min="10506" max="10506" width="11.5703125" style="100" customWidth="1"/>
    <col min="10507" max="10752" width="8.85546875" style="100"/>
    <col min="10753" max="10753" width="37.140625" style="100" customWidth="1"/>
    <col min="10754" max="10754" width="12.140625" style="100" customWidth="1"/>
    <col min="10755" max="10755" width="12.5703125" style="100" customWidth="1"/>
    <col min="10756" max="10756" width="13" style="100" customWidth="1"/>
    <col min="10757" max="10758" width="13.5703125" style="100" customWidth="1"/>
    <col min="10759" max="10759" width="12.42578125" style="100" customWidth="1"/>
    <col min="10760" max="10761" width="8.85546875" style="100"/>
    <col min="10762" max="10762" width="11.5703125" style="100" customWidth="1"/>
    <col min="10763" max="11008" width="8.85546875" style="100"/>
    <col min="11009" max="11009" width="37.140625" style="100" customWidth="1"/>
    <col min="11010" max="11010" width="12.140625" style="100" customWidth="1"/>
    <col min="11011" max="11011" width="12.5703125" style="100" customWidth="1"/>
    <col min="11012" max="11012" width="13" style="100" customWidth="1"/>
    <col min="11013" max="11014" width="13.5703125" style="100" customWidth="1"/>
    <col min="11015" max="11015" width="12.42578125" style="100" customWidth="1"/>
    <col min="11016" max="11017" width="8.85546875" style="100"/>
    <col min="11018" max="11018" width="11.5703125" style="100" customWidth="1"/>
    <col min="11019" max="11264" width="8.85546875" style="100"/>
    <col min="11265" max="11265" width="37.140625" style="100" customWidth="1"/>
    <col min="11266" max="11266" width="12.140625" style="100" customWidth="1"/>
    <col min="11267" max="11267" width="12.5703125" style="100" customWidth="1"/>
    <col min="11268" max="11268" width="13" style="100" customWidth="1"/>
    <col min="11269" max="11270" width="13.5703125" style="100" customWidth="1"/>
    <col min="11271" max="11271" width="12.42578125" style="100" customWidth="1"/>
    <col min="11272" max="11273" width="8.85546875" style="100"/>
    <col min="11274" max="11274" width="11.5703125" style="100" customWidth="1"/>
    <col min="11275" max="11520" width="8.85546875" style="100"/>
    <col min="11521" max="11521" width="37.140625" style="100" customWidth="1"/>
    <col min="11522" max="11522" width="12.140625" style="100" customWidth="1"/>
    <col min="11523" max="11523" width="12.5703125" style="100" customWidth="1"/>
    <col min="11524" max="11524" width="13" style="100" customWidth="1"/>
    <col min="11525" max="11526" width="13.5703125" style="100" customWidth="1"/>
    <col min="11527" max="11527" width="12.42578125" style="100" customWidth="1"/>
    <col min="11528" max="11529" width="8.85546875" style="100"/>
    <col min="11530" max="11530" width="11.5703125" style="100" customWidth="1"/>
    <col min="11531" max="11776" width="8.85546875" style="100"/>
    <col min="11777" max="11777" width="37.140625" style="100" customWidth="1"/>
    <col min="11778" max="11778" width="12.140625" style="100" customWidth="1"/>
    <col min="11779" max="11779" width="12.5703125" style="100" customWidth="1"/>
    <col min="11780" max="11780" width="13" style="100" customWidth="1"/>
    <col min="11781" max="11782" width="13.5703125" style="100" customWidth="1"/>
    <col min="11783" max="11783" width="12.42578125" style="100" customWidth="1"/>
    <col min="11784" max="11785" width="8.85546875" style="100"/>
    <col min="11786" max="11786" width="11.5703125" style="100" customWidth="1"/>
    <col min="11787" max="12032" width="8.85546875" style="100"/>
    <col min="12033" max="12033" width="37.140625" style="100" customWidth="1"/>
    <col min="12034" max="12034" width="12.140625" style="100" customWidth="1"/>
    <col min="12035" max="12035" width="12.5703125" style="100" customWidth="1"/>
    <col min="12036" max="12036" width="13" style="100" customWidth="1"/>
    <col min="12037" max="12038" width="13.5703125" style="100" customWidth="1"/>
    <col min="12039" max="12039" width="12.42578125" style="100" customWidth="1"/>
    <col min="12040" max="12041" width="8.85546875" style="100"/>
    <col min="12042" max="12042" width="11.5703125" style="100" customWidth="1"/>
    <col min="12043" max="12288" width="8.85546875" style="100"/>
    <col min="12289" max="12289" width="37.140625" style="100" customWidth="1"/>
    <col min="12290" max="12290" width="12.140625" style="100" customWidth="1"/>
    <col min="12291" max="12291" width="12.5703125" style="100" customWidth="1"/>
    <col min="12292" max="12292" width="13" style="100" customWidth="1"/>
    <col min="12293" max="12294" width="13.5703125" style="100" customWidth="1"/>
    <col min="12295" max="12295" width="12.42578125" style="100" customWidth="1"/>
    <col min="12296" max="12297" width="8.85546875" style="100"/>
    <col min="12298" max="12298" width="11.5703125" style="100" customWidth="1"/>
    <col min="12299" max="12544" width="8.85546875" style="100"/>
    <col min="12545" max="12545" width="37.140625" style="100" customWidth="1"/>
    <col min="12546" max="12546" width="12.140625" style="100" customWidth="1"/>
    <col min="12547" max="12547" width="12.5703125" style="100" customWidth="1"/>
    <col min="12548" max="12548" width="13" style="100" customWidth="1"/>
    <col min="12549" max="12550" width="13.5703125" style="100" customWidth="1"/>
    <col min="12551" max="12551" width="12.42578125" style="100" customWidth="1"/>
    <col min="12552" max="12553" width="8.85546875" style="100"/>
    <col min="12554" max="12554" width="11.5703125" style="100" customWidth="1"/>
    <col min="12555" max="12800" width="8.85546875" style="100"/>
    <col min="12801" max="12801" width="37.140625" style="100" customWidth="1"/>
    <col min="12802" max="12802" width="12.140625" style="100" customWidth="1"/>
    <col min="12803" max="12803" width="12.5703125" style="100" customWidth="1"/>
    <col min="12804" max="12804" width="13" style="100" customWidth="1"/>
    <col min="12805" max="12806" width="13.5703125" style="100" customWidth="1"/>
    <col min="12807" max="12807" width="12.42578125" style="100" customWidth="1"/>
    <col min="12808" max="12809" width="8.85546875" style="100"/>
    <col min="12810" max="12810" width="11.5703125" style="100" customWidth="1"/>
    <col min="12811" max="13056" width="8.85546875" style="100"/>
    <col min="13057" max="13057" width="37.140625" style="100" customWidth="1"/>
    <col min="13058" max="13058" width="12.140625" style="100" customWidth="1"/>
    <col min="13059" max="13059" width="12.5703125" style="100" customWidth="1"/>
    <col min="13060" max="13060" width="13" style="100" customWidth="1"/>
    <col min="13061" max="13062" width="13.5703125" style="100" customWidth="1"/>
    <col min="13063" max="13063" width="12.42578125" style="100" customWidth="1"/>
    <col min="13064" max="13065" width="8.85546875" style="100"/>
    <col min="13066" max="13066" width="11.5703125" style="100" customWidth="1"/>
    <col min="13067" max="13312" width="8.85546875" style="100"/>
    <col min="13313" max="13313" width="37.140625" style="100" customWidth="1"/>
    <col min="13314" max="13314" width="12.140625" style="100" customWidth="1"/>
    <col min="13315" max="13315" width="12.5703125" style="100" customWidth="1"/>
    <col min="13316" max="13316" width="13" style="100" customWidth="1"/>
    <col min="13317" max="13318" width="13.5703125" style="100" customWidth="1"/>
    <col min="13319" max="13319" width="12.42578125" style="100" customWidth="1"/>
    <col min="13320" max="13321" width="8.85546875" style="100"/>
    <col min="13322" max="13322" width="11.5703125" style="100" customWidth="1"/>
    <col min="13323" max="13568" width="8.85546875" style="100"/>
    <col min="13569" max="13569" width="37.140625" style="100" customWidth="1"/>
    <col min="13570" max="13570" width="12.140625" style="100" customWidth="1"/>
    <col min="13571" max="13571" width="12.5703125" style="100" customWidth="1"/>
    <col min="13572" max="13572" width="13" style="100" customWidth="1"/>
    <col min="13573" max="13574" width="13.5703125" style="100" customWidth="1"/>
    <col min="13575" max="13575" width="12.42578125" style="100" customWidth="1"/>
    <col min="13576" max="13577" width="8.85546875" style="100"/>
    <col min="13578" max="13578" width="11.5703125" style="100" customWidth="1"/>
    <col min="13579" max="13824" width="8.85546875" style="100"/>
    <col min="13825" max="13825" width="37.140625" style="100" customWidth="1"/>
    <col min="13826" max="13826" width="12.140625" style="100" customWidth="1"/>
    <col min="13827" max="13827" width="12.5703125" style="100" customWidth="1"/>
    <col min="13828" max="13828" width="13" style="100" customWidth="1"/>
    <col min="13829" max="13830" width="13.5703125" style="100" customWidth="1"/>
    <col min="13831" max="13831" width="12.42578125" style="100" customWidth="1"/>
    <col min="13832" max="13833" width="8.85546875" style="100"/>
    <col min="13834" max="13834" width="11.5703125" style="100" customWidth="1"/>
    <col min="13835" max="14080" width="8.85546875" style="100"/>
    <col min="14081" max="14081" width="37.140625" style="100" customWidth="1"/>
    <col min="14082" max="14082" width="12.140625" style="100" customWidth="1"/>
    <col min="14083" max="14083" width="12.5703125" style="100" customWidth="1"/>
    <col min="14084" max="14084" width="13" style="100" customWidth="1"/>
    <col min="14085" max="14086" width="13.5703125" style="100" customWidth="1"/>
    <col min="14087" max="14087" width="12.42578125" style="100" customWidth="1"/>
    <col min="14088" max="14089" width="8.85546875" style="100"/>
    <col min="14090" max="14090" width="11.5703125" style="100" customWidth="1"/>
    <col min="14091" max="14336" width="8.85546875" style="100"/>
    <col min="14337" max="14337" width="37.140625" style="100" customWidth="1"/>
    <col min="14338" max="14338" width="12.140625" style="100" customWidth="1"/>
    <col min="14339" max="14339" width="12.5703125" style="100" customWidth="1"/>
    <col min="14340" max="14340" width="13" style="100" customWidth="1"/>
    <col min="14341" max="14342" width="13.5703125" style="100" customWidth="1"/>
    <col min="14343" max="14343" width="12.42578125" style="100" customWidth="1"/>
    <col min="14344" max="14345" width="8.85546875" style="100"/>
    <col min="14346" max="14346" width="11.5703125" style="100" customWidth="1"/>
    <col min="14347" max="14592" width="8.85546875" style="100"/>
    <col min="14593" max="14593" width="37.140625" style="100" customWidth="1"/>
    <col min="14594" max="14594" width="12.140625" style="100" customWidth="1"/>
    <col min="14595" max="14595" width="12.5703125" style="100" customWidth="1"/>
    <col min="14596" max="14596" width="13" style="100" customWidth="1"/>
    <col min="14597" max="14598" width="13.5703125" style="100" customWidth="1"/>
    <col min="14599" max="14599" width="12.42578125" style="100" customWidth="1"/>
    <col min="14600" max="14601" width="8.85546875" style="100"/>
    <col min="14602" max="14602" width="11.5703125" style="100" customWidth="1"/>
    <col min="14603" max="14848" width="8.85546875" style="100"/>
    <col min="14849" max="14849" width="37.140625" style="100" customWidth="1"/>
    <col min="14850" max="14850" width="12.140625" style="100" customWidth="1"/>
    <col min="14851" max="14851" width="12.5703125" style="100" customWidth="1"/>
    <col min="14852" max="14852" width="13" style="100" customWidth="1"/>
    <col min="14853" max="14854" width="13.5703125" style="100" customWidth="1"/>
    <col min="14855" max="14855" width="12.42578125" style="100" customWidth="1"/>
    <col min="14856" max="14857" width="8.85546875" style="100"/>
    <col min="14858" max="14858" width="11.5703125" style="100" customWidth="1"/>
    <col min="14859" max="15104" width="8.85546875" style="100"/>
    <col min="15105" max="15105" width="37.140625" style="100" customWidth="1"/>
    <col min="15106" max="15106" width="12.140625" style="100" customWidth="1"/>
    <col min="15107" max="15107" width="12.5703125" style="100" customWidth="1"/>
    <col min="15108" max="15108" width="13" style="100" customWidth="1"/>
    <col min="15109" max="15110" width="13.5703125" style="100" customWidth="1"/>
    <col min="15111" max="15111" width="12.42578125" style="100" customWidth="1"/>
    <col min="15112" max="15113" width="8.85546875" style="100"/>
    <col min="15114" max="15114" width="11.5703125" style="100" customWidth="1"/>
    <col min="15115" max="15360" width="8.85546875" style="100"/>
    <col min="15361" max="15361" width="37.140625" style="100" customWidth="1"/>
    <col min="15362" max="15362" width="12.140625" style="100" customWidth="1"/>
    <col min="15363" max="15363" width="12.5703125" style="100" customWidth="1"/>
    <col min="15364" max="15364" width="13" style="100" customWidth="1"/>
    <col min="15365" max="15366" width="13.5703125" style="100" customWidth="1"/>
    <col min="15367" max="15367" width="12.42578125" style="100" customWidth="1"/>
    <col min="15368" max="15369" width="8.85546875" style="100"/>
    <col min="15370" max="15370" width="11.5703125" style="100" customWidth="1"/>
    <col min="15371" max="15616" width="8.85546875" style="100"/>
    <col min="15617" max="15617" width="37.140625" style="100" customWidth="1"/>
    <col min="15618" max="15618" width="12.140625" style="100" customWidth="1"/>
    <col min="15619" max="15619" width="12.5703125" style="100" customWidth="1"/>
    <col min="15620" max="15620" width="13" style="100" customWidth="1"/>
    <col min="15621" max="15622" width="13.5703125" style="100" customWidth="1"/>
    <col min="15623" max="15623" width="12.42578125" style="100" customWidth="1"/>
    <col min="15624" max="15625" width="8.85546875" style="100"/>
    <col min="15626" max="15626" width="11.5703125" style="100" customWidth="1"/>
    <col min="15627" max="15872" width="8.85546875" style="100"/>
    <col min="15873" max="15873" width="37.140625" style="100" customWidth="1"/>
    <col min="15874" max="15874" width="12.140625" style="100" customWidth="1"/>
    <col min="15875" max="15875" width="12.5703125" style="100" customWidth="1"/>
    <col min="15876" max="15876" width="13" style="100" customWidth="1"/>
    <col min="15877" max="15878" width="13.5703125" style="100" customWidth="1"/>
    <col min="15879" max="15879" width="12.42578125" style="100" customWidth="1"/>
    <col min="15880" max="15881" width="8.85546875" style="100"/>
    <col min="15882" max="15882" width="11.5703125" style="100" customWidth="1"/>
    <col min="15883" max="16128" width="8.85546875" style="100"/>
    <col min="16129" max="16129" width="37.140625" style="100" customWidth="1"/>
    <col min="16130" max="16130" width="12.140625" style="100" customWidth="1"/>
    <col min="16131" max="16131" width="12.5703125" style="100" customWidth="1"/>
    <col min="16132" max="16132" width="13" style="100" customWidth="1"/>
    <col min="16133" max="16134" width="13.5703125" style="100" customWidth="1"/>
    <col min="16135" max="16135" width="12.42578125" style="100" customWidth="1"/>
    <col min="16136" max="16137" width="8.85546875" style="100"/>
    <col min="16138" max="16138" width="11.5703125" style="100" customWidth="1"/>
    <col min="16139" max="16384" width="8.85546875" style="100"/>
  </cols>
  <sheetData>
    <row r="1" spans="1:14" s="83" customFormat="1" ht="20.25" x14ac:dyDescent="0.3">
      <c r="A1" s="393" t="s">
        <v>292</v>
      </c>
      <c r="B1" s="393"/>
      <c r="C1" s="393"/>
      <c r="D1" s="393"/>
      <c r="E1" s="393"/>
      <c r="F1" s="393"/>
      <c r="G1" s="393"/>
    </row>
    <row r="2" spans="1:14" s="83" customFormat="1" ht="20.25" x14ac:dyDescent="0.3">
      <c r="A2" s="387" t="s">
        <v>68</v>
      </c>
      <c r="B2" s="387"/>
      <c r="C2" s="387"/>
      <c r="D2" s="387"/>
      <c r="E2" s="387"/>
      <c r="F2" s="387"/>
      <c r="G2" s="387"/>
    </row>
    <row r="3" spans="1:14" s="86" customFormat="1" ht="15.75" x14ac:dyDescent="0.25">
      <c r="A3" s="84"/>
      <c r="B3" s="84"/>
      <c r="C3" s="84"/>
      <c r="D3" s="84"/>
      <c r="E3" s="84"/>
      <c r="F3" s="84"/>
      <c r="G3" s="195" t="s">
        <v>65</v>
      </c>
    </row>
    <row r="4" spans="1:14" s="86" customFormat="1" ht="61.5" customHeight="1" x14ac:dyDescent="0.2">
      <c r="A4" s="188"/>
      <c r="B4" s="191" t="s">
        <v>529</v>
      </c>
      <c r="C4" s="191" t="s">
        <v>530</v>
      </c>
      <c r="D4" s="143" t="s">
        <v>66</v>
      </c>
      <c r="E4" s="194" t="s">
        <v>531</v>
      </c>
      <c r="F4" s="194" t="s">
        <v>532</v>
      </c>
      <c r="G4" s="143" t="s">
        <v>66</v>
      </c>
    </row>
    <row r="5" spans="1:14" s="90" customFormat="1" ht="28.15" customHeight="1" x14ac:dyDescent="0.25">
      <c r="A5" s="106" t="s">
        <v>36</v>
      </c>
      <c r="B5" s="88">
        <f>SUM(B6:B29)</f>
        <v>2825</v>
      </c>
      <c r="C5" s="88">
        <f>SUM(C6:C29)</f>
        <v>2088</v>
      </c>
      <c r="D5" s="98">
        <f>ROUND(C5/B5*100,1)</f>
        <v>73.900000000000006</v>
      </c>
      <c r="E5" s="88">
        <f>SUM(E6:E29)</f>
        <v>335</v>
      </c>
      <c r="F5" s="88">
        <f>SUM(F6:F29)</f>
        <v>374</v>
      </c>
      <c r="G5" s="98">
        <f>ROUND(F5/E5*100,1)</f>
        <v>111.6</v>
      </c>
    </row>
    <row r="6" spans="1:14" ht="18.600000000000001" customHeight="1" x14ac:dyDescent="0.2">
      <c r="A6" s="95" t="s">
        <v>69</v>
      </c>
      <c r="B6" s="96">
        <v>845</v>
      </c>
      <c r="C6" s="97">
        <f>[12]Шаблон!$D11</f>
        <v>632</v>
      </c>
      <c r="D6" s="284">
        <f>IF(B6=0,0,C6/B6)*100</f>
        <v>74.792899408284015</v>
      </c>
      <c r="E6" s="96">
        <v>73</v>
      </c>
      <c r="F6" s="97">
        <f>[12]Шаблон!$AG11</f>
        <v>90</v>
      </c>
      <c r="G6" s="284">
        <f>IF(E6=0,0,F6/E6)*100</f>
        <v>123.28767123287672</v>
      </c>
      <c r="H6" s="99"/>
      <c r="I6" s="107"/>
      <c r="J6" s="107"/>
      <c r="K6" s="107"/>
      <c r="L6" s="107"/>
      <c r="M6" s="107"/>
      <c r="N6" s="107"/>
    </row>
    <row r="7" spans="1:14" ht="18.600000000000001" customHeight="1" x14ac:dyDescent="0.2">
      <c r="A7" s="95" t="s">
        <v>70</v>
      </c>
      <c r="B7" s="96">
        <v>33</v>
      </c>
      <c r="C7" s="97">
        <f>[12]Шаблон!$D32</f>
        <v>14</v>
      </c>
      <c r="D7" s="284">
        <f t="shared" ref="D7:D29" si="0">IF(B7=0,0,C7/B7)*100</f>
        <v>42.424242424242422</v>
      </c>
      <c r="E7" s="96">
        <v>1</v>
      </c>
      <c r="F7" s="97">
        <f>[12]Шаблон!$AG32</f>
        <v>5</v>
      </c>
      <c r="G7" s="284">
        <f t="shared" ref="G7:G29" si="1">IF(E7=0,0,F7/E7)*100</f>
        <v>500</v>
      </c>
      <c r="H7" s="99"/>
      <c r="I7" s="107"/>
      <c r="J7" s="107"/>
      <c r="K7" s="107"/>
      <c r="L7" s="107"/>
      <c r="M7" s="107"/>
      <c r="N7" s="107"/>
    </row>
    <row r="8" spans="1:14" s="103" customFormat="1" ht="18.600000000000001" customHeight="1" x14ac:dyDescent="0.2">
      <c r="A8" s="95" t="s">
        <v>71</v>
      </c>
      <c r="B8" s="96">
        <v>6</v>
      </c>
      <c r="C8" s="97">
        <f>[12]Шаблон!$D33</f>
        <v>41</v>
      </c>
      <c r="D8" s="284">
        <f t="shared" si="0"/>
        <v>683.33333333333326</v>
      </c>
      <c r="E8" s="96">
        <v>0</v>
      </c>
      <c r="F8" s="97">
        <f>[12]Шаблон!$AG33</f>
        <v>9</v>
      </c>
      <c r="G8" s="284">
        <f t="shared" si="1"/>
        <v>0</v>
      </c>
      <c r="H8" s="99"/>
      <c r="I8" s="100"/>
      <c r="J8" s="101"/>
    </row>
    <row r="9" spans="1:14" ht="18.600000000000001" customHeight="1" x14ac:dyDescent="0.2">
      <c r="A9" s="95" t="s">
        <v>72</v>
      </c>
      <c r="B9" s="96">
        <v>101</v>
      </c>
      <c r="C9" s="97">
        <f>[12]Шаблон!$D14</f>
        <v>99</v>
      </c>
      <c r="D9" s="284">
        <f t="shared" si="0"/>
        <v>98.019801980198025</v>
      </c>
      <c r="E9" s="96">
        <v>28</v>
      </c>
      <c r="F9" s="97">
        <f>[12]Шаблон!$AG14</f>
        <v>14</v>
      </c>
      <c r="G9" s="284">
        <f t="shared" si="1"/>
        <v>50</v>
      </c>
      <c r="H9" s="99"/>
      <c r="J9" s="101"/>
      <c r="L9" s="108"/>
    </row>
    <row r="10" spans="1:14" ht="18.600000000000001" customHeight="1" x14ac:dyDescent="0.2">
      <c r="A10" s="95" t="s">
        <v>73</v>
      </c>
      <c r="B10" s="96">
        <v>305</v>
      </c>
      <c r="C10" s="97">
        <f>[12]Шаблон!$D15</f>
        <v>113</v>
      </c>
      <c r="D10" s="284">
        <f t="shared" si="0"/>
        <v>37.049180327868854</v>
      </c>
      <c r="E10" s="96">
        <v>55</v>
      </c>
      <c r="F10" s="97">
        <f>[12]Шаблон!$AG15</f>
        <v>43</v>
      </c>
      <c r="G10" s="284">
        <f t="shared" si="1"/>
        <v>78.181818181818187</v>
      </c>
      <c r="H10" s="99"/>
      <c r="J10" s="101"/>
    </row>
    <row r="11" spans="1:14" ht="31.5" x14ac:dyDescent="0.2">
      <c r="A11" s="95" t="s">
        <v>74</v>
      </c>
      <c r="B11" s="96">
        <v>89</v>
      </c>
      <c r="C11" s="97">
        <f>[12]Шаблон!$D16</f>
        <v>93</v>
      </c>
      <c r="D11" s="284">
        <f t="shared" si="0"/>
        <v>104.49438202247192</v>
      </c>
      <c r="E11" s="96">
        <v>9</v>
      </c>
      <c r="F11" s="97">
        <f>[12]Шаблон!$AG16</f>
        <v>10</v>
      </c>
      <c r="G11" s="284">
        <f t="shared" si="1"/>
        <v>111.11111111111111</v>
      </c>
      <c r="H11" s="99"/>
      <c r="J11" s="101"/>
    </row>
    <row r="12" spans="1:14" ht="78.75" x14ac:dyDescent="0.2">
      <c r="A12" s="95" t="s">
        <v>75</v>
      </c>
      <c r="B12" s="96">
        <v>398</v>
      </c>
      <c r="C12" s="97">
        <f>[12]Шаблон!$D17</f>
        <v>291</v>
      </c>
      <c r="D12" s="284">
        <f t="shared" si="0"/>
        <v>73.115577889447238</v>
      </c>
      <c r="E12" s="96">
        <v>24</v>
      </c>
      <c r="F12" s="97">
        <f>[12]Шаблон!$AG17</f>
        <v>43</v>
      </c>
      <c r="G12" s="284">
        <f t="shared" si="1"/>
        <v>179.16666666666669</v>
      </c>
      <c r="H12" s="99"/>
      <c r="J12" s="101"/>
    </row>
    <row r="13" spans="1:14" ht="31.5" x14ac:dyDescent="0.2">
      <c r="A13" s="95" t="s">
        <v>76</v>
      </c>
      <c r="B13" s="96">
        <v>43</v>
      </c>
      <c r="C13" s="97">
        <f>[12]Шаблон!$D18</f>
        <v>38</v>
      </c>
      <c r="D13" s="284">
        <f t="shared" si="0"/>
        <v>88.372093023255815</v>
      </c>
      <c r="E13" s="96">
        <v>2</v>
      </c>
      <c r="F13" s="97">
        <f>[12]Шаблон!$AG18</f>
        <v>2</v>
      </c>
      <c r="G13" s="284">
        <f t="shared" si="1"/>
        <v>100</v>
      </c>
      <c r="H13" s="99"/>
      <c r="J13" s="101"/>
    </row>
    <row r="14" spans="1:14" ht="31.5" x14ac:dyDescent="0.2">
      <c r="A14" s="95" t="s">
        <v>77</v>
      </c>
      <c r="B14" s="96">
        <v>9</v>
      </c>
      <c r="C14" s="97">
        <f>[12]Шаблон!$D19</f>
        <v>8</v>
      </c>
      <c r="D14" s="284">
        <f t="shared" si="0"/>
        <v>88.888888888888886</v>
      </c>
      <c r="E14" s="96">
        <v>3</v>
      </c>
      <c r="F14" s="97">
        <f>[12]Шаблон!$AG19</f>
        <v>3</v>
      </c>
      <c r="G14" s="284">
        <f t="shared" si="1"/>
        <v>100</v>
      </c>
      <c r="H14" s="99"/>
      <c r="J14" s="101"/>
    </row>
    <row r="15" spans="1:14" ht="31.5" x14ac:dyDescent="0.2">
      <c r="A15" s="95" t="s">
        <v>78</v>
      </c>
      <c r="B15" s="96">
        <v>0</v>
      </c>
      <c r="C15" s="97">
        <f>[12]Шаблон!$D20</f>
        <v>3</v>
      </c>
      <c r="D15" s="284">
        <f t="shared" si="0"/>
        <v>0</v>
      </c>
      <c r="E15" s="96">
        <v>0</v>
      </c>
      <c r="F15" s="97">
        <f>[12]Шаблон!$AG20</f>
        <v>3</v>
      </c>
      <c r="G15" s="284">
        <f t="shared" si="1"/>
        <v>0</v>
      </c>
      <c r="H15" s="99"/>
      <c r="J15" s="101"/>
    </row>
    <row r="16" spans="1:14" ht="31.5" x14ac:dyDescent="0.2">
      <c r="A16" s="95" t="s">
        <v>79</v>
      </c>
      <c r="B16" s="96">
        <v>55</v>
      </c>
      <c r="C16" s="97">
        <f>[12]Шаблон!$D21</f>
        <v>33</v>
      </c>
      <c r="D16" s="284">
        <f t="shared" si="0"/>
        <v>60</v>
      </c>
      <c r="E16" s="96">
        <v>7</v>
      </c>
      <c r="F16" s="97">
        <f>[12]Шаблон!$AG21</f>
        <v>9</v>
      </c>
      <c r="G16" s="284">
        <f t="shared" si="1"/>
        <v>128.57142857142858</v>
      </c>
      <c r="H16" s="99"/>
      <c r="J16" s="101"/>
    </row>
    <row r="17" spans="1:10" ht="47.25" x14ac:dyDescent="0.2">
      <c r="A17" s="95" t="s">
        <v>80</v>
      </c>
      <c r="B17" s="96">
        <v>1</v>
      </c>
      <c r="C17" s="97">
        <f>[12]Шаблон!$D22</f>
        <v>1</v>
      </c>
      <c r="D17" s="284">
        <f t="shared" si="0"/>
        <v>100</v>
      </c>
      <c r="E17" s="96">
        <v>0</v>
      </c>
      <c r="F17" s="97">
        <f>[12]Шаблон!$AG22</f>
        <v>0</v>
      </c>
      <c r="G17" s="284">
        <f t="shared" si="1"/>
        <v>0</v>
      </c>
      <c r="H17" s="99"/>
      <c r="J17" s="101"/>
    </row>
    <row r="18" spans="1:10" ht="31.5" x14ac:dyDescent="0.2">
      <c r="A18" s="95" t="s">
        <v>81</v>
      </c>
      <c r="B18" s="96">
        <v>106</v>
      </c>
      <c r="C18" s="97">
        <f>[12]Шаблон!$D23</f>
        <v>71</v>
      </c>
      <c r="D18" s="284">
        <f t="shared" si="0"/>
        <v>66.981132075471692</v>
      </c>
      <c r="E18" s="96">
        <v>13</v>
      </c>
      <c r="F18" s="97">
        <f>[12]Шаблон!$AG23</f>
        <v>7</v>
      </c>
      <c r="G18" s="284">
        <f t="shared" si="1"/>
        <v>53.846153846153847</v>
      </c>
      <c r="H18" s="99"/>
      <c r="J18" s="101"/>
    </row>
    <row r="19" spans="1:10" ht="31.5" x14ac:dyDescent="0.2">
      <c r="A19" s="95" t="s">
        <v>82</v>
      </c>
      <c r="B19" s="96">
        <v>154</v>
      </c>
      <c r="C19" s="97">
        <f>[12]Шаблон!$D12</f>
        <v>15</v>
      </c>
      <c r="D19" s="284">
        <f t="shared" si="0"/>
        <v>9.7402597402597415</v>
      </c>
      <c r="E19" s="96">
        <v>16</v>
      </c>
      <c r="F19" s="97">
        <f>[12]Шаблон!$AG12</f>
        <v>2</v>
      </c>
      <c r="G19" s="284">
        <f t="shared" si="1"/>
        <v>12.5</v>
      </c>
      <c r="H19" s="99"/>
      <c r="J19" s="101"/>
    </row>
    <row r="20" spans="1:10" ht="18.600000000000001" customHeight="1" x14ac:dyDescent="0.2">
      <c r="A20" s="95" t="s">
        <v>83</v>
      </c>
      <c r="B20" s="96">
        <v>31</v>
      </c>
      <c r="C20" s="97">
        <f>[12]Шаблон!$D24</f>
        <v>144</v>
      </c>
      <c r="D20" s="284">
        <f t="shared" si="0"/>
        <v>464.51612903225811</v>
      </c>
      <c r="E20" s="96">
        <v>1</v>
      </c>
      <c r="F20" s="97">
        <f>[12]Шаблон!$AG24</f>
        <v>9</v>
      </c>
      <c r="G20" s="284">
        <f t="shared" si="1"/>
        <v>900</v>
      </c>
      <c r="H20" s="99"/>
      <c r="J20" s="101"/>
    </row>
    <row r="21" spans="1:10" ht="31.5" x14ac:dyDescent="0.2">
      <c r="A21" s="95" t="s">
        <v>84</v>
      </c>
      <c r="B21" s="96">
        <v>225</v>
      </c>
      <c r="C21" s="97">
        <f>[12]Шаблон!$D13</f>
        <v>6</v>
      </c>
      <c r="D21" s="284">
        <f t="shared" si="0"/>
        <v>2.666666666666667</v>
      </c>
      <c r="E21" s="96">
        <v>31</v>
      </c>
      <c r="F21" s="97">
        <f>[12]Шаблон!$AG13</f>
        <v>0</v>
      </c>
      <c r="G21" s="284">
        <f t="shared" si="1"/>
        <v>0</v>
      </c>
      <c r="H21" s="99"/>
      <c r="J21" s="101"/>
    </row>
    <row r="22" spans="1:10" ht="31.5" x14ac:dyDescent="0.2">
      <c r="A22" s="95" t="s">
        <v>85</v>
      </c>
      <c r="B22" s="96">
        <v>7</v>
      </c>
      <c r="C22" s="97">
        <f>[12]Шаблон!$D25</f>
        <v>18</v>
      </c>
      <c r="D22" s="284">
        <f t="shared" si="0"/>
        <v>257.14285714285717</v>
      </c>
      <c r="E22" s="96">
        <v>0</v>
      </c>
      <c r="F22" s="97">
        <f>[12]Шаблон!$AG25</f>
        <v>8</v>
      </c>
      <c r="G22" s="284">
        <f t="shared" si="1"/>
        <v>0</v>
      </c>
      <c r="H22" s="99"/>
      <c r="J22" s="104"/>
    </row>
    <row r="23" spans="1:10" ht="31.5" x14ac:dyDescent="0.2">
      <c r="A23" s="95" t="s">
        <v>86</v>
      </c>
      <c r="B23" s="96">
        <v>33</v>
      </c>
      <c r="C23" s="97">
        <f>[12]Шаблон!$D26</f>
        <v>202</v>
      </c>
      <c r="D23" s="284">
        <f t="shared" si="0"/>
        <v>612.12121212121212</v>
      </c>
      <c r="E23" s="96">
        <v>3</v>
      </c>
      <c r="F23" s="97">
        <f>[12]Шаблон!$AG26</f>
        <v>41</v>
      </c>
      <c r="G23" s="284">
        <f t="shared" si="1"/>
        <v>1366.6666666666665</v>
      </c>
      <c r="H23" s="99"/>
      <c r="J23" s="104"/>
    </row>
    <row r="24" spans="1:10" ht="31.5" x14ac:dyDescent="0.2">
      <c r="A24" s="95" t="s">
        <v>87</v>
      </c>
      <c r="B24" s="96">
        <v>92</v>
      </c>
      <c r="C24" s="97">
        <f>[12]Шаблон!$D27</f>
        <v>3</v>
      </c>
      <c r="D24" s="284">
        <f t="shared" si="0"/>
        <v>3.2608695652173911</v>
      </c>
      <c r="E24" s="96">
        <v>12</v>
      </c>
      <c r="F24" s="97">
        <f>[12]Шаблон!$AG27</f>
        <v>0</v>
      </c>
      <c r="G24" s="284">
        <f t="shared" si="1"/>
        <v>0</v>
      </c>
      <c r="H24" s="99"/>
      <c r="J24" s="104"/>
    </row>
    <row r="25" spans="1:10" ht="31.5" x14ac:dyDescent="0.2">
      <c r="A25" s="95" t="s">
        <v>88</v>
      </c>
      <c r="B25" s="96">
        <v>147</v>
      </c>
      <c r="C25" s="97">
        <f>[12]Шаблон!$D28</f>
        <v>26</v>
      </c>
      <c r="D25" s="284">
        <f t="shared" si="0"/>
        <v>17.687074829931973</v>
      </c>
      <c r="E25" s="96">
        <v>36</v>
      </c>
      <c r="F25" s="97">
        <f>[12]Шаблон!$AG28</f>
        <v>10</v>
      </c>
      <c r="G25" s="284">
        <f t="shared" si="1"/>
        <v>27.777777777777779</v>
      </c>
    </row>
    <row r="26" spans="1:10" ht="31.5" x14ac:dyDescent="0.2">
      <c r="A26" s="95" t="s">
        <v>89</v>
      </c>
      <c r="B26" s="96">
        <v>1</v>
      </c>
      <c r="C26" s="97">
        <f>[12]Шаблон!$D29</f>
        <v>77</v>
      </c>
      <c r="D26" s="284">
        <f t="shared" si="0"/>
        <v>7700</v>
      </c>
      <c r="E26" s="96">
        <v>0</v>
      </c>
      <c r="F26" s="97">
        <f>[12]Шаблон!$AG29</f>
        <v>15</v>
      </c>
      <c r="G26" s="284">
        <f t="shared" si="1"/>
        <v>0</v>
      </c>
    </row>
    <row r="27" spans="1:10" ht="18.600000000000001" customHeight="1" x14ac:dyDescent="0.2">
      <c r="A27" s="95" t="s">
        <v>90</v>
      </c>
      <c r="B27" s="96">
        <v>35</v>
      </c>
      <c r="C27" s="97">
        <f>[12]Шаблон!$D30</f>
        <v>139</v>
      </c>
      <c r="D27" s="284">
        <f t="shared" si="0"/>
        <v>397.14285714285717</v>
      </c>
      <c r="E27" s="96">
        <v>8</v>
      </c>
      <c r="F27" s="97">
        <f>[12]Шаблон!$AG30</f>
        <v>44</v>
      </c>
      <c r="G27" s="284">
        <f t="shared" si="1"/>
        <v>550</v>
      </c>
    </row>
    <row r="28" spans="1:10" ht="18.600000000000001" customHeight="1" x14ac:dyDescent="0.2">
      <c r="A28" s="95" t="s">
        <v>91</v>
      </c>
      <c r="B28" s="96">
        <v>69</v>
      </c>
      <c r="C28" s="97">
        <f>[12]Шаблон!$D31</f>
        <v>5</v>
      </c>
      <c r="D28" s="284">
        <f t="shared" si="0"/>
        <v>7.2463768115942031</v>
      </c>
      <c r="E28" s="96">
        <v>9</v>
      </c>
      <c r="F28" s="97">
        <f>[12]Шаблон!$AG31</f>
        <v>1</v>
      </c>
      <c r="G28" s="284">
        <f t="shared" si="1"/>
        <v>11.111111111111111</v>
      </c>
    </row>
    <row r="29" spans="1:10" ht="31.5" x14ac:dyDescent="0.2">
      <c r="A29" s="95" t="s">
        <v>92</v>
      </c>
      <c r="B29" s="96">
        <v>40</v>
      </c>
      <c r="C29" s="97">
        <f>[12]Шаблон!$D34</f>
        <v>16</v>
      </c>
      <c r="D29" s="284">
        <f t="shared" si="0"/>
        <v>40</v>
      </c>
      <c r="E29" s="96">
        <v>4</v>
      </c>
      <c r="F29" s="97">
        <f>[12]Шаблон!$AG34</f>
        <v>6</v>
      </c>
      <c r="G29" s="284">
        <f t="shared" si="1"/>
        <v>150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E7" sqref="E7:E15"/>
    </sheetView>
  </sheetViews>
  <sheetFormatPr defaultColWidth="8.85546875" defaultRowHeight="12.75" x14ac:dyDescent="0.2"/>
  <cols>
    <col min="1" max="1" width="55" style="100" customWidth="1"/>
    <col min="2" max="3" width="13.140625" style="100" customWidth="1"/>
    <col min="4" max="4" width="14" style="100" customWidth="1"/>
    <col min="5" max="6" width="15.7109375" style="100" customWidth="1"/>
    <col min="7" max="7" width="14.5703125" style="100" customWidth="1"/>
    <col min="8" max="8" width="8.85546875" style="100"/>
    <col min="9" max="9" width="13.7109375" style="100" bestFit="1" customWidth="1"/>
    <col min="10" max="10" width="6" style="100" bestFit="1" customWidth="1"/>
    <col min="11" max="11" width="3.7109375" style="100" bestFit="1" customWidth="1"/>
    <col min="12" max="13" width="8.28515625" style="100" bestFit="1" customWidth="1"/>
    <col min="14" max="14" width="3.7109375" style="100" bestFit="1" customWidth="1"/>
    <col min="15" max="256" width="8.85546875" style="100"/>
    <col min="257" max="257" width="55" style="100" customWidth="1"/>
    <col min="258" max="259" width="15.7109375" style="100" customWidth="1"/>
    <col min="260" max="260" width="14" style="100" customWidth="1"/>
    <col min="261" max="262" width="15.7109375" style="100" customWidth="1"/>
    <col min="263" max="263" width="14.5703125" style="100" customWidth="1"/>
    <col min="264" max="264" width="8.85546875" style="100"/>
    <col min="265" max="265" width="13.7109375" style="100" bestFit="1" customWidth="1"/>
    <col min="266" max="266" width="6" style="100" bestFit="1" customWidth="1"/>
    <col min="267" max="267" width="3.7109375" style="100" bestFit="1" customWidth="1"/>
    <col min="268" max="269" width="8.28515625" style="100" bestFit="1" customWidth="1"/>
    <col min="270" max="270" width="3.7109375" style="100" bestFit="1" customWidth="1"/>
    <col min="271" max="512" width="8.85546875" style="100"/>
    <col min="513" max="513" width="55" style="100" customWidth="1"/>
    <col min="514" max="515" width="15.7109375" style="100" customWidth="1"/>
    <col min="516" max="516" width="14" style="100" customWidth="1"/>
    <col min="517" max="518" width="15.7109375" style="100" customWidth="1"/>
    <col min="519" max="519" width="14.5703125" style="100" customWidth="1"/>
    <col min="520" max="520" width="8.85546875" style="100"/>
    <col min="521" max="521" width="13.7109375" style="100" bestFit="1" customWidth="1"/>
    <col min="522" max="522" width="6" style="100" bestFit="1" customWidth="1"/>
    <col min="523" max="523" width="3.7109375" style="100" bestFit="1" customWidth="1"/>
    <col min="524" max="525" width="8.28515625" style="100" bestFit="1" customWidth="1"/>
    <col min="526" max="526" width="3.7109375" style="100" bestFit="1" customWidth="1"/>
    <col min="527" max="768" width="8.85546875" style="100"/>
    <col min="769" max="769" width="55" style="100" customWidth="1"/>
    <col min="770" max="771" width="15.7109375" style="100" customWidth="1"/>
    <col min="772" max="772" width="14" style="100" customWidth="1"/>
    <col min="773" max="774" width="15.7109375" style="100" customWidth="1"/>
    <col min="775" max="775" width="14.5703125" style="100" customWidth="1"/>
    <col min="776" max="776" width="8.85546875" style="100"/>
    <col min="777" max="777" width="13.7109375" style="100" bestFit="1" customWidth="1"/>
    <col min="778" max="778" width="6" style="100" bestFit="1" customWidth="1"/>
    <col min="779" max="779" width="3.7109375" style="100" bestFit="1" customWidth="1"/>
    <col min="780" max="781" width="8.28515625" style="100" bestFit="1" customWidth="1"/>
    <col min="782" max="782" width="3.7109375" style="100" bestFit="1" customWidth="1"/>
    <col min="783" max="1024" width="8.85546875" style="100"/>
    <col min="1025" max="1025" width="55" style="100" customWidth="1"/>
    <col min="1026" max="1027" width="15.7109375" style="100" customWidth="1"/>
    <col min="1028" max="1028" width="14" style="100" customWidth="1"/>
    <col min="1029" max="1030" width="15.7109375" style="100" customWidth="1"/>
    <col min="1031" max="1031" width="14.5703125" style="100" customWidth="1"/>
    <col min="1032" max="1032" width="8.85546875" style="100"/>
    <col min="1033" max="1033" width="13.7109375" style="100" bestFit="1" customWidth="1"/>
    <col min="1034" max="1034" width="6" style="100" bestFit="1" customWidth="1"/>
    <col min="1035" max="1035" width="3.7109375" style="100" bestFit="1" customWidth="1"/>
    <col min="1036" max="1037" width="8.28515625" style="100" bestFit="1" customWidth="1"/>
    <col min="1038" max="1038" width="3.7109375" style="100" bestFit="1" customWidth="1"/>
    <col min="1039" max="1280" width="8.85546875" style="100"/>
    <col min="1281" max="1281" width="55" style="100" customWidth="1"/>
    <col min="1282" max="1283" width="15.7109375" style="100" customWidth="1"/>
    <col min="1284" max="1284" width="14" style="100" customWidth="1"/>
    <col min="1285" max="1286" width="15.7109375" style="100" customWidth="1"/>
    <col min="1287" max="1287" width="14.5703125" style="100" customWidth="1"/>
    <col min="1288" max="1288" width="8.85546875" style="100"/>
    <col min="1289" max="1289" width="13.7109375" style="100" bestFit="1" customWidth="1"/>
    <col min="1290" max="1290" width="6" style="100" bestFit="1" customWidth="1"/>
    <col min="1291" max="1291" width="3.7109375" style="100" bestFit="1" customWidth="1"/>
    <col min="1292" max="1293" width="8.28515625" style="100" bestFit="1" customWidth="1"/>
    <col min="1294" max="1294" width="3.7109375" style="100" bestFit="1" customWidth="1"/>
    <col min="1295" max="1536" width="8.85546875" style="100"/>
    <col min="1537" max="1537" width="55" style="100" customWidth="1"/>
    <col min="1538" max="1539" width="15.7109375" style="100" customWidth="1"/>
    <col min="1540" max="1540" width="14" style="100" customWidth="1"/>
    <col min="1541" max="1542" width="15.7109375" style="100" customWidth="1"/>
    <col min="1543" max="1543" width="14.5703125" style="100" customWidth="1"/>
    <col min="1544" max="1544" width="8.85546875" style="100"/>
    <col min="1545" max="1545" width="13.7109375" style="100" bestFit="1" customWidth="1"/>
    <col min="1546" max="1546" width="6" style="100" bestFit="1" customWidth="1"/>
    <col min="1547" max="1547" width="3.7109375" style="100" bestFit="1" customWidth="1"/>
    <col min="1548" max="1549" width="8.28515625" style="100" bestFit="1" customWidth="1"/>
    <col min="1550" max="1550" width="3.7109375" style="100" bestFit="1" customWidth="1"/>
    <col min="1551" max="1792" width="8.85546875" style="100"/>
    <col min="1793" max="1793" width="55" style="100" customWidth="1"/>
    <col min="1794" max="1795" width="15.7109375" style="100" customWidth="1"/>
    <col min="1796" max="1796" width="14" style="100" customWidth="1"/>
    <col min="1797" max="1798" width="15.7109375" style="100" customWidth="1"/>
    <col min="1799" max="1799" width="14.5703125" style="100" customWidth="1"/>
    <col min="1800" max="1800" width="8.85546875" style="100"/>
    <col min="1801" max="1801" width="13.7109375" style="100" bestFit="1" customWidth="1"/>
    <col min="1802" max="1802" width="6" style="100" bestFit="1" customWidth="1"/>
    <col min="1803" max="1803" width="3.7109375" style="100" bestFit="1" customWidth="1"/>
    <col min="1804" max="1805" width="8.28515625" style="100" bestFit="1" customWidth="1"/>
    <col min="1806" max="1806" width="3.7109375" style="100" bestFit="1" customWidth="1"/>
    <col min="1807" max="2048" width="8.85546875" style="100"/>
    <col min="2049" max="2049" width="55" style="100" customWidth="1"/>
    <col min="2050" max="2051" width="15.7109375" style="100" customWidth="1"/>
    <col min="2052" max="2052" width="14" style="100" customWidth="1"/>
    <col min="2053" max="2054" width="15.7109375" style="100" customWidth="1"/>
    <col min="2055" max="2055" width="14.5703125" style="100" customWidth="1"/>
    <col min="2056" max="2056" width="8.85546875" style="100"/>
    <col min="2057" max="2057" width="13.7109375" style="100" bestFit="1" customWidth="1"/>
    <col min="2058" max="2058" width="6" style="100" bestFit="1" customWidth="1"/>
    <col min="2059" max="2059" width="3.7109375" style="100" bestFit="1" customWidth="1"/>
    <col min="2060" max="2061" width="8.28515625" style="100" bestFit="1" customWidth="1"/>
    <col min="2062" max="2062" width="3.7109375" style="100" bestFit="1" customWidth="1"/>
    <col min="2063" max="2304" width="8.85546875" style="100"/>
    <col min="2305" max="2305" width="55" style="100" customWidth="1"/>
    <col min="2306" max="2307" width="15.7109375" style="100" customWidth="1"/>
    <col min="2308" max="2308" width="14" style="100" customWidth="1"/>
    <col min="2309" max="2310" width="15.7109375" style="100" customWidth="1"/>
    <col min="2311" max="2311" width="14.5703125" style="100" customWidth="1"/>
    <col min="2312" max="2312" width="8.85546875" style="100"/>
    <col min="2313" max="2313" width="13.7109375" style="100" bestFit="1" customWidth="1"/>
    <col min="2314" max="2314" width="6" style="100" bestFit="1" customWidth="1"/>
    <col min="2315" max="2315" width="3.7109375" style="100" bestFit="1" customWidth="1"/>
    <col min="2316" max="2317" width="8.28515625" style="100" bestFit="1" customWidth="1"/>
    <col min="2318" max="2318" width="3.7109375" style="100" bestFit="1" customWidth="1"/>
    <col min="2319" max="2560" width="8.85546875" style="100"/>
    <col min="2561" max="2561" width="55" style="100" customWidth="1"/>
    <col min="2562" max="2563" width="15.7109375" style="100" customWidth="1"/>
    <col min="2564" max="2564" width="14" style="100" customWidth="1"/>
    <col min="2565" max="2566" width="15.7109375" style="100" customWidth="1"/>
    <col min="2567" max="2567" width="14.5703125" style="100" customWidth="1"/>
    <col min="2568" max="2568" width="8.85546875" style="100"/>
    <col min="2569" max="2569" width="13.7109375" style="100" bestFit="1" customWidth="1"/>
    <col min="2570" max="2570" width="6" style="100" bestFit="1" customWidth="1"/>
    <col min="2571" max="2571" width="3.7109375" style="100" bestFit="1" customWidth="1"/>
    <col min="2572" max="2573" width="8.28515625" style="100" bestFit="1" customWidth="1"/>
    <col min="2574" max="2574" width="3.7109375" style="100" bestFit="1" customWidth="1"/>
    <col min="2575" max="2816" width="8.85546875" style="100"/>
    <col min="2817" max="2817" width="55" style="100" customWidth="1"/>
    <col min="2818" max="2819" width="15.7109375" style="100" customWidth="1"/>
    <col min="2820" max="2820" width="14" style="100" customWidth="1"/>
    <col min="2821" max="2822" width="15.7109375" style="100" customWidth="1"/>
    <col min="2823" max="2823" width="14.5703125" style="100" customWidth="1"/>
    <col min="2824" max="2824" width="8.85546875" style="100"/>
    <col min="2825" max="2825" width="13.7109375" style="100" bestFit="1" customWidth="1"/>
    <col min="2826" max="2826" width="6" style="100" bestFit="1" customWidth="1"/>
    <col min="2827" max="2827" width="3.7109375" style="100" bestFit="1" customWidth="1"/>
    <col min="2828" max="2829" width="8.28515625" style="100" bestFit="1" customWidth="1"/>
    <col min="2830" max="2830" width="3.7109375" style="100" bestFit="1" customWidth="1"/>
    <col min="2831" max="3072" width="8.85546875" style="100"/>
    <col min="3073" max="3073" width="55" style="100" customWidth="1"/>
    <col min="3074" max="3075" width="15.7109375" style="100" customWidth="1"/>
    <col min="3076" max="3076" width="14" style="100" customWidth="1"/>
    <col min="3077" max="3078" width="15.7109375" style="100" customWidth="1"/>
    <col min="3079" max="3079" width="14.5703125" style="100" customWidth="1"/>
    <col min="3080" max="3080" width="8.85546875" style="100"/>
    <col min="3081" max="3081" width="13.7109375" style="100" bestFit="1" customWidth="1"/>
    <col min="3082" max="3082" width="6" style="100" bestFit="1" customWidth="1"/>
    <col min="3083" max="3083" width="3.7109375" style="100" bestFit="1" customWidth="1"/>
    <col min="3084" max="3085" width="8.28515625" style="100" bestFit="1" customWidth="1"/>
    <col min="3086" max="3086" width="3.7109375" style="100" bestFit="1" customWidth="1"/>
    <col min="3087" max="3328" width="8.85546875" style="100"/>
    <col min="3329" max="3329" width="55" style="100" customWidth="1"/>
    <col min="3330" max="3331" width="15.7109375" style="100" customWidth="1"/>
    <col min="3332" max="3332" width="14" style="100" customWidth="1"/>
    <col min="3333" max="3334" width="15.7109375" style="100" customWidth="1"/>
    <col min="3335" max="3335" width="14.5703125" style="100" customWidth="1"/>
    <col min="3336" max="3336" width="8.85546875" style="100"/>
    <col min="3337" max="3337" width="13.7109375" style="100" bestFit="1" customWidth="1"/>
    <col min="3338" max="3338" width="6" style="100" bestFit="1" customWidth="1"/>
    <col min="3339" max="3339" width="3.7109375" style="100" bestFit="1" customWidth="1"/>
    <col min="3340" max="3341" width="8.28515625" style="100" bestFit="1" customWidth="1"/>
    <col min="3342" max="3342" width="3.7109375" style="100" bestFit="1" customWidth="1"/>
    <col min="3343" max="3584" width="8.85546875" style="100"/>
    <col min="3585" max="3585" width="55" style="100" customWidth="1"/>
    <col min="3586" max="3587" width="15.7109375" style="100" customWidth="1"/>
    <col min="3588" max="3588" width="14" style="100" customWidth="1"/>
    <col min="3589" max="3590" width="15.7109375" style="100" customWidth="1"/>
    <col min="3591" max="3591" width="14.5703125" style="100" customWidth="1"/>
    <col min="3592" max="3592" width="8.85546875" style="100"/>
    <col min="3593" max="3593" width="13.7109375" style="100" bestFit="1" customWidth="1"/>
    <col min="3594" max="3594" width="6" style="100" bestFit="1" customWidth="1"/>
    <col min="3595" max="3595" width="3.7109375" style="100" bestFit="1" customWidth="1"/>
    <col min="3596" max="3597" width="8.28515625" style="100" bestFit="1" customWidth="1"/>
    <col min="3598" max="3598" width="3.7109375" style="100" bestFit="1" customWidth="1"/>
    <col min="3599" max="3840" width="8.85546875" style="100"/>
    <col min="3841" max="3841" width="55" style="100" customWidth="1"/>
    <col min="3842" max="3843" width="15.7109375" style="100" customWidth="1"/>
    <col min="3844" max="3844" width="14" style="100" customWidth="1"/>
    <col min="3845" max="3846" width="15.7109375" style="100" customWidth="1"/>
    <col min="3847" max="3847" width="14.5703125" style="100" customWidth="1"/>
    <col min="3848" max="3848" width="8.85546875" style="100"/>
    <col min="3849" max="3849" width="13.7109375" style="100" bestFit="1" customWidth="1"/>
    <col min="3850" max="3850" width="6" style="100" bestFit="1" customWidth="1"/>
    <col min="3851" max="3851" width="3.7109375" style="100" bestFit="1" customWidth="1"/>
    <col min="3852" max="3853" width="8.28515625" style="100" bestFit="1" customWidth="1"/>
    <col min="3854" max="3854" width="3.7109375" style="100" bestFit="1" customWidth="1"/>
    <col min="3855" max="4096" width="8.85546875" style="100"/>
    <col min="4097" max="4097" width="55" style="100" customWidth="1"/>
    <col min="4098" max="4099" width="15.7109375" style="100" customWidth="1"/>
    <col min="4100" max="4100" width="14" style="100" customWidth="1"/>
    <col min="4101" max="4102" width="15.7109375" style="100" customWidth="1"/>
    <col min="4103" max="4103" width="14.5703125" style="100" customWidth="1"/>
    <col min="4104" max="4104" width="8.85546875" style="100"/>
    <col min="4105" max="4105" width="13.7109375" style="100" bestFit="1" customWidth="1"/>
    <col min="4106" max="4106" width="6" style="100" bestFit="1" customWidth="1"/>
    <col min="4107" max="4107" width="3.7109375" style="100" bestFit="1" customWidth="1"/>
    <col min="4108" max="4109" width="8.28515625" style="100" bestFit="1" customWidth="1"/>
    <col min="4110" max="4110" width="3.7109375" style="100" bestFit="1" customWidth="1"/>
    <col min="4111" max="4352" width="8.85546875" style="100"/>
    <col min="4353" max="4353" width="55" style="100" customWidth="1"/>
    <col min="4354" max="4355" width="15.7109375" style="100" customWidth="1"/>
    <col min="4356" max="4356" width="14" style="100" customWidth="1"/>
    <col min="4357" max="4358" width="15.7109375" style="100" customWidth="1"/>
    <col min="4359" max="4359" width="14.5703125" style="100" customWidth="1"/>
    <col min="4360" max="4360" width="8.85546875" style="100"/>
    <col min="4361" max="4361" width="13.7109375" style="100" bestFit="1" customWidth="1"/>
    <col min="4362" max="4362" width="6" style="100" bestFit="1" customWidth="1"/>
    <col min="4363" max="4363" width="3.7109375" style="100" bestFit="1" customWidth="1"/>
    <col min="4364" max="4365" width="8.28515625" style="100" bestFit="1" customWidth="1"/>
    <col min="4366" max="4366" width="3.7109375" style="100" bestFit="1" customWidth="1"/>
    <col min="4367" max="4608" width="8.85546875" style="100"/>
    <col min="4609" max="4609" width="55" style="100" customWidth="1"/>
    <col min="4610" max="4611" width="15.7109375" style="100" customWidth="1"/>
    <col min="4612" max="4612" width="14" style="100" customWidth="1"/>
    <col min="4613" max="4614" width="15.7109375" style="100" customWidth="1"/>
    <col min="4615" max="4615" width="14.5703125" style="100" customWidth="1"/>
    <col min="4616" max="4616" width="8.85546875" style="100"/>
    <col min="4617" max="4617" width="13.7109375" style="100" bestFit="1" customWidth="1"/>
    <col min="4618" max="4618" width="6" style="100" bestFit="1" customWidth="1"/>
    <col min="4619" max="4619" width="3.7109375" style="100" bestFit="1" customWidth="1"/>
    <col min="4620" max="4621" width="8.28515625" style="100" bestFit="1" customWidth="1"/>
    <col min="4622" max="4622" width="3.7109375" style="100" bestFit="1" customWidth="1"/>
    <col min="4623" max="4864" width="8.85546875" style="100"/>
    <col min="4865" max="4865" width="55" style="100" customWidth="1"/>
    <col min="4866" max="4867" width="15.7109375" style="100" customWidth="1"/>
    <col min="4868" max="4868" width="14" style="100" customWidth="1"/>
    <col min="4869" max="4870" width="15.7109375" style="100" customWidth="1"/>
    <col min="4871" max="4871" width="14.5703125" style="100" customWidth="1"/>
    <col min="4872" max="4872" width="8.85546875" style="100"/>
    <col min="4873" max="4873" width="13.7109375" style="100" bestFit="1" customWidth="1"/>
    <col min="4874" max="4874" width="6" style="100" bestFit="1" customWidth="1"/>
    <col min="4875" max="4875" width="3.7109375" style="100" bestFit="1" customWidth="1"/>
    <col min="4876" max="4877" width="8.28515625" style="100" bestFit="1" customWidth="1"/>
    <col min="4878" max="4878" width="3.7109375" style="100" bestFit="1" customWidth="1"/>
    <col min="4879" max="5120" width="8.85546875" style="100"/>
    <col min="5121" max="5121" width="55" style="100" customWidth="1"/>
    <col min="5122" max="5123" width="15.7109375" style="100" customWidth="1"/>
    <col min="5124" max="5124" width="14" style="100" customWidth="1"/>
    <col min="5125" max="5126" width="15.7109375" style="100" customWidth="1"/>
    <col min="5127" max="5127" width="14.5703125" style="100" customWidth="1"/>
    <col min="5128" max="5128" width="8.85546875" style="100"/>
    <col min="5129" max="5129" width="13.7109375" style="100" bestFit="1" customWidth="1"/>
    <col min="5130" max="5130" width="6" style="100" bestFit="1" customWidth="1"/>
    <col min="5131" max="5131" width="3.7109375" style="100" bestFit="1" customWidth="1"/>
    <col min="5132" max="5133" width="8.28515625" style="100" bestFit="1" customWidth="1"/>
    <col min="5134" max="5134" width="3.7109375" style="100" bestFit="1" customWidth="1"/>
    <col min="5135" max="5376" width="8.85546875" style="100"/>
    <col min="5377" max="5377" width="55" style="100" customWidth="1"/>
    <col min="5378" max="5379" width="15.7109375" style="100" customWidth="1"/>
    <col min="5380" max="5380" width="14" style="100" customWidth="1"/>
    <col min="5381" max="5382" width="15.7109375" style="100" customWidth="1"/>
    <col min="5383" max="5383" width="14.5703125" style="100" customWidth="1"/>
    <col min="5384" max="5384" width="8.85546875" style="100"/>
    <col min="5385" max="5385" width="13.7109375" style="100" bestFit="1" customWidth="1"/>
    <col min="5386" max="5386" width="6" style="100" bestFit="1" customWidth="1"/>
    <col min="5387" max="5387" width="3.7109375" style="100" bestFit="1" customWidth="1"/>
    <col min="5388" max="5389" width="8.28515625" style="100" bestFit="1" customWidth="1"/>
    <col min="5390" max="5390" width="3.7109375" style="100" bestFit="1" customWidth="1"/>
    <col min="5391" max="5632" width="8.85546875" style="100"/>
    <col min="5633" max="5633" width="55" style="100" customWidth="1"/>
    <col min="5634" max="5635" width="15.7109375" style="100" customWidth="1"/>
    <col min="5636" max="5636" width="14" style="100" customWidth="1"/>
    <col min="5637" max="5638" width="15.7109375" style="100" customWidth="1"/>
    <col min="5639" max="5639" width="14.5703125" style="100" customWidth="1"/>
    <col min="5640" max="5640" width="8.85546875" style="100"/>
    <col min="5641" max="5641" width="13.7109375" style="100" bestFit="1" customWidth="1"/>
    <col min="5642" max="5642" width="6" style="100" bestFit="1" customWidth="1"/>
    <col min="5643" max="5643" width="3.7109375" style="100" bestFit="1" customWidth="1"/>
    <col min="5644" max="5645" width="8.28515625" style="100" bestFit="1" customWidth="1"/>
    <col min="5646" max="5646" width="3.7109375" style="100" bestFit="1" customWidth="1"/>
    <col min="5647" max="5888" width="8.85546875" style="100"/>
    <col min="5889" max="5889" width="55" style="100" customWidth="1"/>
    <col min="5890" max="5891" width="15.7109375" style="100" customWidth="1"/>
    <col min="5892" max="5892" width="14" style="100" customWidth="1"/>
    <col min="5893" max="5894" width="15.7109375" style="100" customWidth="1"/>
    <col min="5895" max="5895" width="14.5703125" style="100" customWidth="1"/>
    <col min="5896" max="5896" width="8.85546875" style="100"/>
    <col min="5897" max="5897" width="13.7109375" style="100" bestFit="1" customWidth="1"/>
    <col min="5898" max="5898" width="6" style="100" bestFit="1" customWidth="1"/>
    <col min="5899" max="5899" width="3.7109375" style="100" bestFit="1" customWidth="1"/>
    <col min="5900" max="5901" width="8.28515625" style="100" bestFit="1" customWidth="1"/>
    <col min="5902" max="5902" width="3.7109375" style="100" bestFit="1" customWidth="1"/>
    <col min="5903" max="6144" width="8.85546875" style="100"/>
    <col min="6145" max="6145" width="55" style="100" customWidth="1"/>
    <col min="6146" max="6147" width="15.7109375" style="100" customWidth="1"/>
    <col min="6148" max="6148" width="14" style="100" customWidth="1"/>
    <col min="6149" max="6150" width="15.7109375" style="100" customWidth="1"/>
    <col min="6151" max="6151" width="14.5703125" style="100" customWidth="1"/>
    <col min="6152" max="6152" width="8.85546875" style="100"/>
    <col min="6153" max="6153" width="13.7109375" style="100" bestFit="1" customWidth="1"/>
    <col min="6154" max="6154" width="6" style="100" bestFit="1" customWidth="1"/>
    <col min="6155" max="6155" width="3.7109375" style="100" bestFit="1" customWidth="1"/>
    <col min="6156" max="6157" width="8.28515625" style="100" bestFit="1" customWidth="1"/>
    <col min="6158" max="6158" width="3.7109375" style="100" bestFit="1" customWidth="1"/>
    <col min="6159" max="6400" width="8.85546875" style="100"/>
    <col min="6401" max="6401" width="55" style="100" customWidth="1"/>
    <col min="6402" max="6403" width="15.7109375" style="100" customWidth="1"/>
    <col min="6404" max="6404" width="14" style="100" customWidth="1"/>
    <col min="6405" max="6406" width="15.7109375" style="100" customWidth="1"/>
    <col min="6407" max="6407" width="14.5703125" style="100" customWidth="1"/>
    <col min="6408" max="6408" width="8.85546875" style="100"/>
    <col min="6409" max="6409" width="13.7109375" style="100" bestFit="1" customWidth="1"/>
    <col min="6410" max="6410" width="6" style="100" bestFit="1" customWidth="1"/>
    <col min="6411" max="6411" width="3.7109375" style="100" bestFit="1" customWidth="1"/>
    <col min="6412" max="6413" width="8.28515625" style="100" bestFit="1" customWidth="1"/>
    <col min="6414" max="6414" width="3.7109375" style="100" bestFit="1" customWidth="1"/>
    <col min="6415" max="6656" width="8.85546875" style="100"/>
    <col min="6657" max="6657" width="55" style="100" customWidth="1"/>
    <col min="6658" max="6659" width="15.7109375" style="100" customWidth="1"/>
    <col min="6660" max="6660" width="14" style="100" customWidth="1"/>
    <col min="6661" max="6662" width="15.7109375" style="100" customWidth="1"/>
    <col min="6663" max="6663" width="14.5703125" style="100" customWidth="1"/>
    <col min="6664" max="6664" width="8.85546875" style="100"/>
    <col min="6665" max="6665" width="13.7109375" style="100" bestFit="1" customWidth="1"/>
    <col min="6666" max="6666" width="6" style="100" bestFit="1" customWidth="1"/>
    <col min="6667" max="6667" width="3.7109375" style="100" bestFit="1" customWidth="1"/>
    <col min="6668" max="6669" width="8.28515625" style="100" bestFit="1" customWidth="1"/>
    <col min="6670" max="6670" width="3.7109375" style="100" bestFit="1" customWidth="1"/>
    <col min="6671" max="6912" width="8.85546875" style="100"/>
    <col min="6913" max="6913" width="55" style="100" customWidth="1"/>
    <col min="6914" max="6915" width="15.7109375" style="100" customWidth="1"/>
    <col min="6916" max="6916" width="14" style="100" customWidth="1"/>
    <col min="6917" max="6918" width="15.7109375" style="100" customWidth="1"/>
    <col min="6919" max="6919" width="14.5703125" style="100" customWidth="1"/>
    <col min="6920" max="6920" width="8.85546875" style="100"/>
    <col min="6921" max="6921" width="13.7109375" style="100" bestFit="1" customWidth="1"/>
    <col min="6922" max="6922" width="6" style="100" bestFit="1" customWidth="1"/>
    <col min="6923" max="6923" width="3.7109375" style="100" bestFit="1" customWidth="1"/>
    <col min="6924" max="6925" width="8.28515625" style="100" bestFit="1" customWidth="1"/>
    <col min="6926" max="6926" width="3.7109375" style="100" bestFit="1" customWidth="1"/>
    <col min="6927" max="7168" width="8.85546875" style="100"/>
    <col min="7169" max="7169" width="55" style="100" customWidth="1"/>
    <col min="7170" max="7171" width="15.7109375" style="100" customWidth="1"/>
    <col min="7172" max="7172" width="14" style="100" customWidth="1"/>
    <col min="7173" max="7174" width="15.7109375" style="100" customWidth="1"/>
    <col min="7175" max="7175" width="14.5703125" style="100" customWidth="1"/>
    <col min="7176" max="7176" width="8.85546875" style="100"/>
    <col min="7177" max="7177" width="13.7109375" style="100" bestFit="1" customWidth="1"/>
    <col min="7178" max="7178" width="6" style="100" bestFit="1" customWidth="1"/>
    <col min="7179" max="7179" width="3.7109375" style="100" bestFit="1" customWidth="1"/>
    <col min="7180" max="7181" width="8.28515625" style="100" bestFit="1" customWidth="1"/>
    <col min="7182" max="7182" width="3.7109375" style="100" bestFit="1" customWidth="1"/>
    <col min="7183" max="7424" width="8.85546875" style="100"/>
    <col min="7425" max="7425" width="55" style="100" customWidth="1"/>
    <col min="7426" max="7427" width="15.7109375" style="100" customWidth="1"/>
    <col min="7428" max="7428" width="14" style="100" customWidth="1"/>
    <col min="7429" max="7430" width="15.7109375" style="100" customWidth="1"/>
    <col min="7431" max="7431" width="14.5703125" style="100" customWidth="1"/>
    <col min="7432" max="7432" width="8.85546875" style="100"/>
    <col min="7433" max="7433" width="13.7109375" style="100" bestFit="1" customWidth="1"/>
    <col min="7434" max="7434" width="6" style="100" bestFit="1" customWidth="1"/>
    <col min="7435" max="7435" width="3.7109375" style="100" bestFit="1" customWidth="1"/>
    <col min="7436" max="7437" width="8.28515625" style="100" bestFit="1" customWidth="1"/>
    <col min="7438" max="7438" width="3.7109375" style="100" bestFit="1" customWidth="1"/>
    <col min="7439" max="7680" width="8.85546875" style="100"/>
    <col min="7681" max="7681" width="55" style="100" customWidth="1"/>
    <col min="7682" max="7683" width="15.7109375" style="100" customWidth="1"/>
    <col min="7684" max="7684" width="14" style="100" customWidth="1"/>
    <col min="7685" max="7686" width="15.7109375" style="100" customWidth="1"/>
    <col min="7687" max="7687" width="14.5703125" style="100" customWidth="1"/>
    <col min="7688" max="7688" width="8.85546875" style="100"/>
    <col min="7689" max="7689" width="13.7109375" style="100" bestFit="1" customWidth="1"/>
    <col min="7690" max="7690" width="6" style="100" bestFit="1" customWidth="1"/>
    <col min="7691" max="7691" width="3.7109375" style="100" bestFit="1" customWidth="1"/>
    <col min="7692" max="7693" width="8.28515625" style="100" bestFit="1" customWidth="1"/>
    <col min="7694" max="7694" width="3.7109375" style="100" bestFit="1" customWidth="1"/>
    <col min="7695" max="7936" width="8.85546875" style="100"/>
    <col min="7937" max="7937" width="55" style="100" customWidth="1"/>
    <col min="7938" max="7939" width="15.7109375" style="100" customWidth="1"/>
    <col min="7940" max="7940" width="14" style="100" customWidth="1"/>
    <col min="7941" max="7942" width="15.7109375" style="100" customWidth="1"/>
    <col min="7943" max="7943" width="14.5703125" style="100" customWidth="1"/>
    <col min="7944" max="7944" width="8.85546875" style="100"/>
    <col min="7945" max="7945" width="13.7109375" style="100" bestFit="1" customWidth="1"/>
    <col min="7946" max="7946" width="6" style="100" bestFit="1" customWidth="1"/>
    <col min="7947" max="7947" width="3.7109375" style="100" bestFit="1" customWidth="1"/>
    <col min="7948" max="7949" width="8.28515625" style="100" bestFit="1" customWidth="1"/>
    <col min="7950" max="7950" width="3.7109375" style="100" bestFit="1" customWidth="1"/>
    <col min="7951" max="8192" width="8.85546875" style="100"/>
    <col min="8193" max="8193" width="55" style="100" customWidth="1"/>
    <col min="8194" max="8195" width="15.7109375" style="100" customWidth="1"/>
    <col min="8196" max="8196" width="14" style="100" customWidth="1"/>
    <col min="8197" max="8198" width="15.7109375" style="100" customWidth="1"/>
    <col min="8199" max="8199" width="14.5703125" style="100" customWidth="1"/>
    <col min="8200" max="8200" width="8.85546875" style="100"/>
    <col min="8201" max="8201" width="13.7109375" style="100" bestFit="1" customWidth="1"/>
    <col min="8202" max="8202" width="6" style="100" bestFit="1" customWidth="1"/>
    <col min="8203" max="8203" width="3.7109375" style="100" bestFit="1" customWidth="1"/>
    <col min="8204" max="8205" width="8.28515625" style="100" bestFit="1" customWidth="1"/>
    <col min="8206" max="8206" width="3.7109375" style="100" bestFit="1" customWidth="1"/>
    <col min="8207" max="8448" width="8.85546875" style="100"/>
    <col min="8449" max="8449" width="55" style="100" customWidth="1"/>
    <col min="8450" max="8451" width="15.7109375" style="100" customWidth="1"/>
    <col min="8452" max="8452" width="14" style="100" customWidth="1"/>
    <col min="8453" max="8454" width="15.7109375" style="100" customWidth="1"/>
    <col min="8455" max="8455" width="14.5703125" style="100" customWidth="1"/>
    <col min="8456" max="8456" width="8.85546875" style="100"/>
    <col min="8457" max="8457" width="13.7109375" style="100" bestFit="1" customWidth="1"/>
    <col min="8458" max="8458" width="6" style="100" bestFit="1" customWidth="1"/>
    <col min="8459" max="8459" width="3.7109375" style="100" bestFit="1" customWidth="1"/>
    <col min="8460" max="8461" width="8.28515625" style="100" bestFit="1" customWidth="1"/>
    <col min="8462" max="8462" width="3.7109375" style="100" bestFit="1" customWidth="1"/>
    <col min="8463" max="8704" width="8.85546875" style="100"/>
    <col min="8705" max="8705" width="55" style="100" customWidth="1"/>
    <col min="8706" max="8707" width="15.7109375" style="100" customWidth="1"/>
    <col min="8708" max="8708" width="14" style="100" customWidth="1"/>
    <col min="8709" max="8710" width="15.7109375" style="100" customWidth="1"/>
    <col min="8711" max="8711" width="14.5703125" style="100" customWidth="1"/>
    <col min="8712" max="8712" width="8.85546875" style="100"/>
    <col min="8713" max="8713" width="13.7109375" style="100" bestFit="1" customWidth="1"/>
    <col min="8714" max="8714" width="6" style="100" bestFit="1" customWidth="1"/>
    <col min="8715" max="8715" width="3.7109375" style="100" bestFit="1" customWidth="1"/>
    <col min="8716" max="8717" width="8.28515625" style="100" bestFit="1" customWidth="1"/>
    <col min="8718" max="8718" width="3.7109375" style="100" bestFit="1" customWidth="1"/>
    <col min="8719" max="8960" width="8.85546875" style="100"/>
    <col min="8961" max="8961" width="55" style="100" customWidth="1"/>
    <col min="8962" max="8963" width="15.7109375" style="100" customWidth="1"/>
    <col min="8964" max="8964" width="14" style="100" customWidth="1"/>
    <col min="8965" max="8966" width="15.7109375" style="100" customWidth="1"/>
    <col min="8967" max="8967" width="14.5703125" style="100" customWidth="1"/>
    <col min="8968" max="8968" width="8.85546875" style="100"/>
    <col min="8969" max="8969" width="13.7109375" style="100" bestFit="1" customWidth="1"/>
    <col min="8970" max="8970" width="6" style="100" bestFit="1" customWidth="1"/>
    <col min="8971" max="8971" width="3.7109375" style="100" bestFit="1" customWidth="1"/>
    <col min="8972" max="8973" width="8.28515625" style="100" bestFit="1" customWidth="1"/>
    <col min="8974" max="8974" width="3.7109375" style="100" bestFit="1" customWidth="1"/>
    <col min="8975" max="9216" width="8.85546875" style="100"/>
    <col min="9217" max="9217" width="55" style="100" customWidth="1"/>
    <col min="9218" max="9219" width="15.7109375" style="100" customWidth="1"/>
    <col min="9220" max="9220" width="14" style="100" customWidth="1"/>
    <col min="9221" max="9222" width="15.7109375" style="100" customWidth="1"/>
    <col min="9223" max="9223" width="14.5703125" style="100" customWidth="1"/>
    <col min="9224" max="9224" width="8.85546875" style="100"/>
    <col min="9225" max="9225" width="13.7109375" style="100" bestFit="1" customWidth="1"/>
    <col min="9226" max="9226" width="6" style="100" bestFit="1" customWidth="1"/>
    <col min="9227" max="9227" width="3.7109375" style="100" bestFit="1" customWidth="1"/>
    <col min="9228" max="9229" width="8.28515625" style="100" bestFit="1" customWidth="1"/>
    <col min="9230" max="9230" width="3.7109375" style="100" bestFit="1" customWidth="1"/>
    <col min="9231" max="9472" width="8.85546875" style="100"/>
    <col min="9473" max="9473" width="55" style="100" customWidth="1"/>
    <col min="9474" max="9475" width="15.7109375" style="100" customWidth="1"/>
    <col min="9476" max="9476" width="14" style="100" customWidth="1"/>
    <col min="9477" max="9478" width="15.7109375" style="100" customWidth="1"/>
    <col min="9479" max="9479" width="14.5703125" style="100" customWidth="1"/>
    <col min="9480" max="9480" width="8.85546875" style="100"/>
    <col min="9481" max="9481" width="13.7109375" style="100" bestFit="1" customWidth="1"/>
    <col min="9482" max="9482" width="6" style="100" bestFit="1" customWidth="1"/>
    <col min="9483" max="9483" width="3.7109375" style="100" bestFit="1" customWidth="1"/>
    <col min="9484" max="9485" width="8.28515625" style="100" bestFit="1" customWidth="1"/>
    <col min="9486" max="9486" width="3.7109375" style="100" bestFit="1" customWidth="1"/>
    <col min="9487" max="9728" width="8.85546875" style="100"/>
    <col min="9729" max="9729" width="55" style="100" customWidth="1"/>
    <col min="9730" max="9731" width="15.7109375" style="100" customWidth="1"/>
    <col min="9732" max="9732" width="14" style="100" customWidth="1"/>
    <col min="9733" max="9734" width="15.7109375" style="100" customWidth="1"/>
    <col min="9735" max="9735" width="14.5703125" style="100" customWidth="1"/>
    <col min="9736" max="9736" width="8.85546875" style="100"/>
    <col min="9737" max="9737" width="13.7109375" style="100" bestFit="1" customWidth="1"/>
    <col min="9738" max="9738" width="6" style="100" bestFit="1" customWidth="1"/>
    <col min="9739" max="9739" width="3.7109375" style="100" bestFit="1" customWidth="1"/>
    <col min="9740" max="9741" width="8.28515625" style="100" bestFit="1" customWidth="1"/>
    <col min="9742" max="9742" width="3.7109375" style="100" bestFit="1" customWidth="1"/>
    <col min="9743" max="9984" width="8.85546875" style="100"/>
    <col min="9985" max="9985" width="55" style="100" customWidth="1"/>
    <col min="9986" max="9987" width="15.7109375" style="100" customWidth="1"/>
    <col min="9988" max="9988" width="14" style="100" customWidth="1"/>
    <col min="9989" max="9990" width="15.7109375" style="100" customWidth="1"/>
    <col min="9991" max="9991" width="14.5703125" style="100" customWidth="1"/>
    <col min="9992" max="9992" width="8.85546875" style="100"/>
    <col min="9993" max="9993" width="13.7109375" style="100" bestFit="1" customWidth="1"/>
    <col min="9994" max="9994" width="6" style="100" bestFit="1" customWidth="1"/>
    <col min="9995" max="9995" width="3.7109375" style="100" bestFit="1" customWidth="1"/>
    <col min="9996" max="9997" width="8.28515625" style="100" bestFit="1" customWidth="1"/>
    <col min="9998" max="9998" width="3.7109375" style="100" bestFit="1" customWidth="1"/>
    <col min="9999" max="10240" width="8.85546875" style="100"/>
    <col min="10241" max="10241" width="55" style="100" customWidth="1"/>
    <col min="10242" max="10243" width="15.7109375" style="100" customWidth="1"/>
    <col min="10244" max="10244" width="14" style="100" customWidth="1"/>
    <col min="10245" max="10246" width="15.7109375" style="100" customWidth="1"/>
    <col min="10247" max="10247" width="14.5703125" style="100" customWidth="1"/>
    <col min="10248" max="10248" width="8.85546875" style="100"/>
    <col min="10249" max="10249" width="13.7109375" style="100" bestFit="1" customWidth="1"/>
    <col min="10250" max="10250" width="6" style="100" bestFit="1" customWidth="1"/>
    <col min="10251" max="10251" width="3.7109375" style="100" bestFit="1" customWidth="1"/>
    <col min="10252" max="10253" width="8.28515625" style="100" bestFit="1" customWidth="1"/>
    <col min="10254" max="10254" width="3.7109375" style="100" bestFit="1" customWidth="1"/>
    <col min="10255" max="10496" width="8.85546875" style="100"/>
    <col min="10497" max="10497" width="55" style="100" customWidth="1"/>
    <col min="10498" max="10499" width="15.7109375" style="100" customWidth="1"/>
    <col min="10500" max="10500" width="14" style="100" customWidth="1"/>
    <col min="10501" max="10502" width="15.7109375" style="100" customWidth="1"/>
    <col min="10503" max="10503" width="14.5703125" style="100" customWidth="1"/>
    <col min="10504" max="10504" width="8.85546875" style="100"/>
    <col min="10505" max="10505" width="13.7109375" style="100" bestFit="1" customWidth="1"/>
    <col min="10506" max="10506" width="6" style="100" bestFit="1" customWidth="1"/>
    <col min="10507" max="10507" width="3.7109375" style="100" bestFit="1" customWidth="1"/>
    <col min="10508" max="10509" width="8.28515625" style="100" bestFit="1" customWidth="1"/>
    <col min="10510" max="10510" width="3.7109375" style="100" bestFit="1" customWidth="1"/>
    <col min="10511" max="10752" width="8.85546875" style="100"/>
    <col min="10753" max="10753" width="55" style="100" customWidth="1"/>
    <col min="10754" max="10755" width="15.7109375" style="100" customWidth="1"/>
    <col min="10756" max="10756" width="14" style="100" customWidth="1"/>
    <col min="10757" max="10758" width="15.7109375" style="100" customWidth="1"/>
    <col min="10759" max="10759" width="14.5703125" style="100" customWidth="1"/>
    <col min="10760" max="10760" width="8.85546875" style="100"/>
    <col min="10761" max="10761" width="13.7109375" style="100" bestFit="1" customWidth="1"/>
    <col min="10762" max="10762" width="6" style="100" bestFit="1" customWidth="1"/>
    <col min="10763" max="10763" width="3.7109375" style="100" bestFit="1" customWidth="1"/>
    <col min="10764" max="10765" width="8.28515625" style="100" bestFit="1" customWidth="1"/>
    <col min="10766" max="10766" width="3.7109375" style="100" bestFit="1" customWidth="1"/>
    <col min="10767" max="11008" width="8.85546875" style="100"/>
    <col min="11009" max="11009" width="55" style="100" customWidth="1"/>
    <col min="11010" max="11011" width="15.7109375" style="100" customWidth="1"/>
    <col min="11012" max="11012" width="14" style="100" customWidth="1"/>
    <col min="11013" max="11014" width="15.7109375" style="100" customWidth="1"/>
    <col min="11015" max="11015" width="14.5703125" style="100" customWidth="1"/>
    <col min="11016" max="11016" width="8.85546875" style="100"/>
    <col min="11017" max="11017" width="13.7109375" style="100" bestFit="1" customWidth="1"/>
    <col min="11018" max="11018" width="6" style="100" bestFit="1" customWidth="1"/>
    <col min="11019" max="11019" width="3.7109375" style="100" bestFit="1" customWidth="1"/>
    <col min="11020" max="11021" width="8.28515625" style="100" bestFit="1" customWidth="1"/>
    <col min="11022" max="11022" width="3.7109375" style="100" bestFit="1" customWidth="1"/>
    <col min="11023" max="11264" width="8.85546875" style="100"/>
    <col min="11265" max="11265" width="55" style="100" customWidth="1"/>
    <col min="11266" max="11267" width="15.7109375" style="100" customWidth="1"/>
    <col min="11268" max="11268" width="14" style="100" customWidth="1"/>
    <col min="11269" max="11270" width="15.7109375" style="100" customWidth="1"/>
    <col min="11271" max="11271" width="14.5703125" style="100" customWidth="1"/>
    <col min="11272" max="11272" width="8.85546875" style="100"/>
    <col min="11273" max="11273" width="13.7109375" style="100" bestFit="1" customWidth="1"/>
    <col min="11274" max="11274" width="6" style="100" bestFit="1" customWidth="1"/>
    <col min="11275" max="11275" width="3.7109375" style="100" bestFit="1" customWidth="1"/>
    <col min="11276" max="11277" width="8.28515625" style="100" bestFit="1" customWidth="1"/>
    <col min="11278" max="11278" width="3.7109375" style="100" bestFit="1" customWidth="1"/>
    <col min="11279" max="11520" width="8.85546875" style="100"/>
    <col min="11521" max="11521" width="55" style="100" customWidth="1"/>
    <col min="11522" max="11523" width="15.7109375" style="100" customWidth="1"/>
    <col min="11524" max="11524" width="14" style="100" customWidth="1"/>
    <col min="11525" max="11526" width="15.7109375" style="100" customWidth="1"/>
    <col min="11527" max="11527" width="14.5703125" style="100" customWidth="1"/>
    <col min="11528" max="11528" width="8.85546875" style="100"/>
    <col min="11529" max="11529" width="13.7109375" style="100" bestFit="1" customWidth="1"/>
    <col min="11530" max="11530" width="6" style="100" bestFit="1" customWidth="1"/>
    <col min="11531" max="11531" width="3.7109375" style="100" bestFit="1" customWidth="1"/>
    <col min="11532" max="11533" width="8.28515625" style="100" bestFit="1" customWidth="1"/>
    <col min="11534" max="11534" width="3.7109375" style="100" bestFit="1" customWidth="1"/>
    <col min="11535" max="11776" width="8.85546875" style="100"/>
    <col min="11777" max="11777" width="55" style="100" customWidth="1"/>
    <col min="11778" max="11779" width="15.7109375" style="100" customWidth="1"/>
    <col min="11780" max="11780" width="14" style="100" customWidth="1"/>
    <col min="11781" max="11782" width="15.7109375" style="100" customWidth="1"/>
    <col min="11783" max="11783" width="14.5703125" style="100" customWidth="1"/>
    <col min="11784" max="11784" width="8.85546875" style="100"/>
    <col min="11785" max="11785" width="13.7109375" style="100" bestFit="1" customWidth="1"/>
    <col min="11786" max="11786" width="6" style="100" bestFit="1" customWidth="1"/>
    <col min="11787" max="11787" width="3.7109375" style="100" bestFit="1" customWidth="1"/>
    <col min="11788" max="11789" width="8.28515625" style="100" bestFit="1" customWidth="1"/>
    <col min="11790" max="11790" width="3.7109375" style="100" bestFit="1" customWidth="1"/>
    <col min="11791" max="12032" width="8.85546875" style="100"/>
    <col min="12033" max="12033" width="55" style="100" customWidth="1"/>
    <col min="12034" max="12035" width="15.7109375" style="100" customWidth="1"/>
    <col min="12036" max="12036" width="14" style="100" customWidth="1"/>
    <col min="12037" max="12038" width="15.7109375" style="100" customWidth="1"/>
    <col min="12039" max="12039" width="14.5703125" style="100" customWidth="1"/>
    <col min="12040" max="12040" width="8.85546875" style="100"/>
    <col min="12041" max="12041" width="13.7109375" style="100" bestFit="1" customWidth="1"/>
    <col min="12042" max="12042" width="6" style="100" bestFit="1" customWidth="1"/>
    <col min="12043" max="12043" width="3.7109375" style="100" bestFit="1" customWidth="1"/>
    <col min="12044" max="12045" width="8.28515625" style="100" bestFit="1" customWidth="1"/>
    <col min="12046" max="12046" width="3.7109375" style="100" bestFit="1" customWidth="1"/>
    <col min="12047" max="12288" width="8.85546875" style="100"/>
    <col min="12289" max="12289" width="55" style="100" customWidth="1"/>
    <col min="12290" max="12291" width="15.7109375" style="100" customWidth="1"/>
    <col min="12292" max="12292" width="14" style="100" customWidth="1"/>
    <col min="12293" max="12294" width="15.7109375" style="100" customWidth="1"/>
    <col min="12295" max="12295" width="14.5703125" style="100" customWidth="1"/>
    <col min="12296" max="12296" width="8.85546875" style="100"/>
    <col min="12297" max="12297" width="13.7109375" style="100" bestFit="1" customWidth="1"/>
    <col min="12298" max="12298" width="6" style="100" bestFit="1" customWidth="1"/>
    <col min="12299" max="12299" width="3.7109375" style="100" bestFit="1" customWidth="1"/>
    <col min="12300" max="12301" width="8.28515625" style="100" bestFit="1" customWidth="1"/>
    <col min="12302" max="12302" width="3.7109375" style="100" bestFit="1" customWidth="1"/>
    <col min="12303" max="12544" width="8.85546875" style="100"/>
    <col min="12545" max="12545" width="55" style="100" customWidth="1"/>
    <col min="12546" max="12547" width="15.7109375" style="100" customWidth="1"/>
    <col min="12548" max="12548" width="14" style="100" customWidth="1"/>
    <col min="12549" max="12550" width="15.7109375" style="100" customWidth="1"/>
    <col min="12551" max="12551" width="14.5703125" style="100" customWidth="1"/>
    <col min="12552" max="12552" width="8.85546875" style="100"/>
    <col min="12553" max="12553" width="13.7109375" style="100" bestFit="1" customWidth="1"/>
    <col min="12554" max="12554" width="6" style="100" bestFit="1" customWidth="1"/>
    <col min="12555" max="12555" width="3.7109375" style="100" bestFit="1" customWidth="1"/>
    <col min="12556" max="12557" width="8.28515625" style="100" bestFit="1" customWidth="1"/>
    <col min="12558" max="12558" width="3.7109375" style="100" bestFit="1" customWidth="1"/>
    <col min="12559" max="12800" width="8.85546875" style="100"/>
    <col min="12801" max="12801" width="55" style="100" customWidth="1"/>
    <col min="12802" max="12803" width="15.7109375" style="100" customWidth="1"/>
    <col min="12804" max="12804" width="14" style="100" customWidth="1"/>
    <col min="12805" max="12806" width="15.7109375" style="100" customWidth="1"/>
    <col min="12807" max="12807" width="14.5703125" style="100" customWidth="1"/>
    <col min="12808" max="12808" width="8.85546875" style="100"/>
    <col min="12809" max="12809" width="13.7109375" style="100" bestFit="1" customWidth="1"/>
    <col min="12810" max="12810" width="6" style="100" bestFit="1" customWidth="1"/>
    <col min="12811" max="12811" width="3.7109375" style="100" bestFit="1" customWidth="1"/>
    <col min="12812" max="12813" width="8.28515625" style="100" bestFit="1" customWidth="1"/>
    <col min="12814" max="12814" width="3.7109375" style="100" bestFit="1" customWidth="1"/>
    <col min="12815" max="13056" width="8.85546875" style="100"/>
    <col min="13057" max="13057" width="55" style="100" customWidth="1"/>
    <col min="13058" max="13059" width="15.7109375" style="100" customWidth="1"/>
    <col min="13060" max="13060" width="14" style="100" customWidth="1"/>
    <col min="13061" max="13062" width="15.7109375" style="100" customWidth="1"/>
    <col min="13063" max="13063" width="14.5703125" style="100" customWidth="1"/>
    <col min="13064" max="13064" width="8.85546875" style="100"/>
    <col min="13065" max="13065" width="13.7109375" style="100" bestFit="1" customWidth="1"/>
    <col min="13066" max="13066" width="6" style="100" bestFit="1" customWidth="1"/>
    <col min="13067" max="13067" width="3.7109375" style="100" bestFit="1" customWidth="1"/>
    <col min="13068" max="13069" width="8.28515625" style="100" bestFit="1" customWidth="1"/>
    <col min="13070" max="13070" width="3.7109375" style="100" bestFit="1" customWidth="1"/>
    <col min="13071" max="13312" width="8.85546875" style="100"/>
    <col min="13313" max="13313" width="55" style="100" customWidth="1"/>
    <col min="13314" max="13315" width="15.7109375" style="100" customWidth="1"/>
    <col min="13316" max="13316" width="14" style="100" customWidth="1"/>
    <col min="13317" max="13318" width="15.7109375" style="100" customWidth="1"/>
    <col min="13319" max="13319" width="14.5703125" style="100" customWidth="1"/>
    <col min="13320" max="13320" width="8.85546875" style="100"/>
    <col min="13321" max="13321" width="13.7109375" style="100" bestFit="1" customWidth="1"/>
    <col min="13322" max="13322" width="6" style="100" bestFit="1" customWidth="1"/>
    <col min="13323" max="13323" width="3.7109375" style="100" bestFit="1" customWidth="1"/>
    <col min="13324" max="13325" width="8.28515625" style="100" bestFit="1" customWidth="1"/>
    <col min="13326" max="13326" width="3.7109375" style="100" bestFit="1" customWidth="1"/>
    <col min="13327" max="13568" width="8.85546875" style="100"/>
    <col min="13569" max="13569" width="55" style="100" customWidth="1"/>
    <col min="13570" max="13571" width="15.7109375" style="100" customWidth="1"/>
    <col min="13572" max="13572" width="14" style="100" customWidth="1"/>
    <col min="13573" max="13574" width="15.7109375" style="100" customWidth="1"/>
    <col min="13575" max="13575" width="14.5703125" style="100" customWidth="1"/>
    <col min="13576" max="13576" width="8.85546875" style="100"/>
    <col min="13577" max="13577" width="13.7109375" style="100" bestFit="1" customWidth="1"/>
    <col min="13578" max="13578" width="6" style="100" bestFit="1" customWidth="1"/>
    <col min="13579" max="13579" width="3.7109375" style="100" bestFit="1" customWidth="1"/>
    <col min="13580" max="13581" width="8.28515625" style="100" bestFit="1" customWidth="1"/>
    <col min="13582" max="13582" width="3.7109375" style="100" bestFit="1" customWidth="1"/>
    <col min="13583" max="13824" width="8.85546875" style="100"/>
    <col min="13825" max="13825" width="55" style="100" customWidth="1"/>
    <col min="13826" max="13827" width="15.7109375" style="100" customWidth="1"/>
    <col min="13828" max="13828" width="14" style="100" customWidth="1"/>
    <col min="13829" max="13830" width="15.7109375" style="100" customWidth="1"/>
    <col min="13831" max="13831" width="14.5703125" style="100" customWidth="1"/>
    <col min="13832" max="13832" width="8.85546875" style="100"/>
    <col min="13833" max="13833" width="13.7109375" style="100" bestFit="1" customWidth="1"/>
    <col min="13834" max="13834" width="6" style="100" bestFit="1" customWidth="1"/>
    <col min="13835" max="13835" width="3.7109375" style="100" bestFit="1" customWidth="1"/>
    <col min="13836" max="13837" width="8.28515625" style="100" bestFit="1" customWidth="1"/>
    <col min="13838" max="13838" width="3.7109375" style="100" bestFit="1" customWidth="1"/>
    <col min="13839" max="14080" width="8.85546875" style="100"/>
    <col min="14081" max="14081" width="55" style="100" customWidth="1"/>
    <col min="14082" max="14083" width="15.7109375" style="100" customWidth="1"/>
    <col min="14084" max="14084" width="14" style="100" customWidth="1"/>
    <col min="14085" max="14086" width="15.7109375" style="100" customWidth="1"/>
    <col min="14087" max="14087" width="14.5703125" style="100" customWidth="1"/>
    <col min="14088" max="14088" width="8.85546875" style="100"/>
    <col min="14089" max="14089" width="13.7109375" style="100" bestFit="1" customWidth="1"/>
    <col min="14090" max="14090" width="6" style="100" bestFit="1" customWidth="1"/>
    <col min="14091" max="14091" width="3.7109375" style="100" bestFit="1" customWidth="1"/>
    <col min="14092" max="14093" width="8.28515625" style="100" bestFit="1" customWidth="1"/>
    <col min="14094" max="14094" width="3.7109375" style="100" bestFit="1" customWidth="1"/>
    <col min="14095" max="14336" width="8.85546875" style="100"/>
    <col min="14337" max="14337" width="55" style="100" customWidth="1"/>
    <col min="14338" max="14339" width="15.7109375" style="100" customWidth="1"/>
    <col min="14340" max="14340" width="14" style="100" customWidth="1"/>
    <col min="14341" max="14342" width="15.7109375" style="100" customWidth="1"/>
    <col min="14343" max="14343" width="14.5703125" style="100" customWidth="1"/>
    <col min="14344" max="14344" width="8.85546875" style="100"/>
    <col min="14345" max="14345" width="13.7109375" style="100" bestFit="1" customWidth="1"/>
    <col min="14346" max="14346" width="6" style="100" bestFit="1" customWidth="1"/>
    <col min="14347" max="14347" width="3.7109375" style="100" bestFit="1" customWidth="1"/>
    <col min="14348" max="14349" width="8.28515625" style="100" bestFit="1" customWidth="1"/>
    <col min="14350" max="14350" width="3.7109375" style="100" bestFit="1" customWidth="1"/>
    <col min="14351" max="14592" width="8.85546875" style="100"/>
    <col min="14593" max="14593" width="55" style="100" customWidth="1"/>
    <col min="14594" max="14595" width="15.7109375" style="100" customWidth="1"/>
    <col min="14596" max="14596" width="14" style="100" customWidth="1"/>
    <col min="14597" max="14598" width="15.7109375" style="100" customWidth="1"/>
    <col min="14599" max="14599" width="14.5703125" style="100" customWidth="1"/>
    <col min="14600" max="14600" width="8.85546875" style="100"/>
    <col min="14601" max="14601" width="13.7109375" style="100" bestFit="1" customWidth="1"/>
    <col min="14602" max="14602" width="6" style="100" bestFit="1" customWidth="1"/>
    <col min="14603" max="14603" width="3.7109375" style="100" bestFit="1" customWidth="1"/>
    <col min="14604" max="14605" width="8.28515625" style="100" bestFit="1" customWidth="1"/>
    <col min="14606" max="14606" width="3.7109375" style="100" bestFit="1" customWidth="1"/>
    <col min="14607" max="14848" width="8.85546875" style="100"/>
    <col min="14849" max="14849" width="55" style="100" customWidth="1"/>
    <col min="14850" max="14851" width="15.7109375" style="100" customWidth="1"/>
    <col min="14852" max="14852" width="14" style="100" customWidth="1"/>
    <col min="14853" max="14854" width="15.7109375" style="100" customWidth="1"/>
    <col min="14855" max="14855" width="14.5703125" style="100" customWidth="1"/>
    <col min="14856" max="14856" width="8.85546875" style="100"/>
    <col min="14857" max="14857" width="13.7109375" style="100" bestFit="1" customWidth="1"/>
    <col min="14858" max="14858" width="6" style="100" bestFit="1" customWidth="1"/>
    <col min="14859" max="14859" width="3.7109375" style="100" bestFit="1" customWidth="1"/>
    <col min="14860" max="14861" width="8.28515625" style="100" bestFit="1" customWidth="1"/>
    <col min="14862" max="14862" width="3.7109375" style="100" bestFit="1" customWidth="1"/>
    <col min="14863" max="15104" width="8.85546875" style="100"/>
    <col min="15105" max="15105" width="55" style="100" customWidth="1"/>
    <col min="15106" max="15107" width="15.7109375" style="100" customWidth="1"/>
    <col min="15108" max="15108" width="14" style="100" customWidth="1"/>
    <col min="15109" max="15110" width="15.7109375" style="100" customWidth="1"/>
    <col min="15111" max="15111" width="14.5703125" style="100" customWidth="1"/>
    <col min="15112" max="15112" width="8.85546875" style="100"/>
    <col min="15113" max="15113" width="13.7109375" style="100" bestFit="1" customWidth="1"/>
    <col min="15114" max="15114" width="6" style="100" bestFit="1" customWidth="1"/>
    <col min="15115" max="15115" width="3.7109375" style="100" bestFit="1" customWidth="1"/>
    <col min="15116" max="15117" width="8.28515625" style="100" bestFit="1" customWidth="1"/>
    <col min="15118" max="15118" width="3.7109375" style="100" bestFit="1" customWidth="1"/>
    <col min="15119" max="15360" width="8.85546875" style="100"/>
    <col min="15361" max="15361" width="55" style="100" customWidth="1"/>
    <col min="15362" max="15363" width="15.7109375" style="100" customWidth="1"/>
    <col min="15364" max="15364" width="14" style="100" customWidth="1"/>
    <col min="15365" max="15366" width="15.7109375" style="100" customWidth="1"/>
    <col min="15367" max="15367" width="14.5703125" style="100" customWidth="1"/>
    <col min="15368" max="15368" width="8.85546875" style="100"/>
    <col min="15369" max="15369" width="13.7109375" style="100" bestFit="1" customWidth="1"/>
    <col min="15370" max="15370" width="6" style="100" bestFit="1" customWidth="1"/>
    <col min="15371" max="15371" width="3.7109375" style="100" bestFit="1" customWidth="1"/>
    <col min="15372" max="15373" width="8.28515625" style="100" bestFit="1" customWidth="1"/>
    <col min="15374" max="15374" width="3.7109375" style="100" bestFit="1" customWidth="1"/>
    <col min="15375" max="15616" width="8.85546875" style="100"/>
    <col min="15617" max="15617" width="55" style="100" customWidth="1"/>
    <col min="15618" max="15619" width="15.7109375" style="100" customWidth="1"/>
    <col min="15620" max="15620" width="14" style="100" customWidth="1"/>
    <col min="15621" max="15622" width="15.7109375" style="100" customWidth="1"/>
    <col min="15623" max="15623" width="14.5703125" style="100" customWidth="1"/>
    <col min="15624" max="15624" width="8.85546875" style="100"/>
    <col min="15625" max="15625" width="13.7109375" style="100" bestFit="1" customWidth="1"/>
    <col min="15626" max="15626" width="6" style="100" bestFit="1" customWidth="1"/>
    <col min="15627" max="15627" width="3.7109375" style="100" bestFit="1" customWidth="1"/>
    <col min="15628" max="15629" width="8.28515625" style="100" bestFit="1" customWidth="1"/>
    <col min="15630" max="15630" width="3.7109375" style="100" bestFit="1" customWidth="1"/>
    <col min="15631" max="15872" width="8.85546875" style="100"/>
    <col min="15873" max="15873" width="55" style="100" customWidth="1"/>
    <col min="15874" max="15875" width="15.7109375" style="100" customWidth="1"/>
    <col min="15876" max="15876" width="14" style="100" customWidth="1"/>
    <col min="15877" max="15878" width="15.7109375" style="100" customWidth="1"/>
    <col min="15879" max="15879" width="14.5703125" style="100" customWidth="1"/>
    <col min="15880" max="15880" width="8.85546875" style="100"/>
    <col min="15881" max="15881" width="13.7109375" style="100" bestFit="1" customWidth="1"/>
    <col min="15882" max="15882" width="6" style="100" bestFit="1" customWidth="1"/>
    <col min="15883" max="15883" width="3.7109375" style="100" bestFit="1" customWidth="1"/>
    <col min="15884" max="15885" width="8.28515625" style="100" bestFit="1" customWidth="1"/>
    <col min="15886" max="15886" width="3.7109375" style="100" bestFit="1" customWidth="1"/>
    <col min="15887" max="16128" width="8.85546875" style="100"/>
    <col min="16129" max="16129" width="55" style="100" customWidth="1"/>
    <col min="16130" max="16131" width="15.7109375" style="100" customWidth="1"/>
    <col min="16132" max="16132" width="14" style="100" customWidth="1"/>
    <col min="16133" max="16134" width="15.7109375" style="100" customWidth="1"/>
    <col min="16135" max="16135" width="14.5703125" style="100" customWidth="1"/>
    <col min="16136" max="16136" width="8.85546875" style="100"/>
    <col min="16137" max="16137" width="13.7109375" style="100" bestFit="1" customWidth="1"/>
    <col min="16138" max="16138" width="6" style="100" bestFit="1" customWidth="1"/>
    <col min="16139" max="16139" width="3.7109375" style="100" bestFit="1" customWidth="1"/>
    <col min="16140" max="16141" width="8.28515625" style="100" bestFit="1" customWidth="1"/>
    <col min="16142" max="16142" width="3.7109375" style="100" bestFit="1" customWidth="1"/>
    <col min="16143" max="16384" width="8.85546875" style="100"/>
  </cols>
  <sheetData>
    <row r="1" spans="1:21" s="83" customFormat="1" ht="25.5" customHeight="1" x14ac:dyDescent="0.3">
      <c r="A1" s="394" t="s">
        <v>292</v>
      </c>
      <c r="B1" s="394"/>
      <c r="C1" s="394"/>
      <c r="D1" s="394"/>
      <c r="E1" s="394"/>
      <c r="F1" s="394"/>
      <c r="G1" s="394"/>
    </row>
    <row r="2" spans="1:21" s="83" customFormat="1" ht="19.5" customHeight="1" x14ac:dyDescent="0.35">
      <c r="A2" s="395" t="s">
        <v>53</v>
      </c>
      <c r="B2" s="395"/>
      <c r="C2" s="395"/>
      <c r="D2" s="395"/>
      <c r="E2" s="395"/>
      <c r="F2" s="395"/>
      <c r="G2" s="395"/>
    </row>
    <row r="3" spans="1:21" s="86" customFormat="1" ht="27.75" customHeight="1" x14ac:dyDescent="0.25">
      <c r="A3" s="84"/>
      <c r="B3" s="84"/>
      <c r="C3" s="84"/>
      <c r="D3" s="84"/>
      <c r="E3" s="84"/>
      <c r="F3" s="84"/>
      <c r="G3" s="85" t="s">
        <v>65</v>
      </c>
    </row>
    <row r="4" spans="1:21" s="86" customFormat="1" ht="54.75" customHeight="1" x14ac:dyDescent="0.2">
      <c r="A4" s="188"/>
      <c r="B4" s="191" t="s">
        <v>529</v>
      </c>
      <c r="C4" s="191" t="s">
        <v>530</v>
      </c>
      <c r="D4" s="143" t="s">
        <v>66</v>
      </c>
      <c r="E4" s="194" t="s">
        <v>531</v>
      </c>
      <c r="F4" s="194" t="s">
        <v>532</v>
      </c>
      <c r="G4" s="143" t="s">
        <v>66</v>
      </c>
    </row>
    <row r="5" spans="1:21" s="111" customFormat="1" ht="34.5" customHeight="1" x14ac:dyDescent="0.25">
      <c r="A5" s="109" t="s">
        <v>67</v>
      </c>
      <c r="B5" s="198">
        <f>SUM(B7:B25)</f>
        <v>16697</v>
      </c>
      <c r="C5" s="198">
        <f>SUM(C7:C25)</f>
        <v>12913</v>
      </c>
      <c r="D5" s="189">
        <f>ROUND(C5/B5*100,1)</f>
        <v>77.3</v>
      </c>
      <c r="E5" s="198">
        <f>SUM(E7:E25)</f>
        <v>1367</v>
      </c>
      <c r="F5" s="198">
        <f>SUM(F7:F25)</f>
        <v>1675</v>
      </c>
      <c r="G5" s="189">
        <f>ROUND(F5/E5*100,1)</f>
        <v>122.5</v>
      </c>
      <c r="I5" s="112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</row>
    <row r="6" spans="1:21" s="111" customFormat="1" ht="20.25" x14ac:dyDescent="0.25">
      <c r="A6" s="114" t="s">
        <v>54</v>
      </c>
      <c r="B6" s="115"/>
      <c r="C6" s="115"/>
      <c r="D6" s="197"/>
      <c r="E6" s="115"/>
      <c r="F6" s="115"/>
      <c r="G6" s="116"/>
      <c r="I6" s="112"/>
      <c r="J6" s="112"/>
      <c r="K6" s="112"/>
      <c r="L6" s="112"/>
      <c r="M6" s="112"/>
      <c r="N6" s="112"/>
      <c r="O6" s="113"/>
      <c r="P6" s="113"/>
      <c r="Q6" s="113"/>
      <c r="R6" s="113"/>
      <c r="S6" s="113"/>
      <c r="T6" s="113"/>
      <c r="U6" s="113"/>
    </row>
    <row r="7" spans="1:21" ht="54" customHeight="1" x14ac:dyDescent="0.2">
      <c r="A7" s="117" t="s">
        <v>55</v>
      </c>
      <c r="B7" s="119">
        <v>929</v>
      </c>
      <c r="C7" s="119">
        <f>[13]Дані!$D10</f>
        <v>890</v>
      </c>
      <c r="D7" s="284">
        <f>IF(B7=0,0,C7/B7)*100</f>
        <v>95.801937567276639</v>
      </c>
      <c r="E7" s="119">
        <v>78</v>
      </c>
      <c r="F7" s="119">
        <f>[13]Дані!$AG10</f>
        <v>106</v>
      </c>
      <c r="G7" s="284">
        <f>IF(E7=0,0,F7/E7)*100</f>
        <v>135.89743589743591</v>
      </c>
      <c r="I7" s="112"/>
      <c r="J7" s="107"/>
      <c r="M7" s="107"/>
    </row>
    <row r="8" spans="1:21" ht="35.25" customHeight="1" x14ac:dyDescent="0.2">
      <c r="A8" s="117" t="s">
        <v>56</v>
      </c>
      <c r="B8" s="119">
        <v>1426</v>
      </c>
      <c r="C8" s="119">
        <f>[13]Дані!$D11</f>
        <v>1172</v>
      </c>
      <c r="D8" s="284">
        <f t="shared" ref="D8:D15" si="0">IF(B8=0,0,C8/B8)*100</f>
        <v>82.187938288920066</v>
      </c>
      <c r="E8" s="119">
        <v>129</v>
      </c>
      <c r="F8" s="119">
        <f>[13]Дані!$AG11</f>
        <v>124</v>
      </c>
      <c r="G8" s="284">
        <f t="shared" ref="G8:G15" si="1">IF(E8=0,0,F8/E8)*100</f>
        <v>96.124031007751938</v>
      </c>
      <c r="I8" s="112"/>
      <c r="J8" s="107"/>
      <c r="M8" s="107"/>
    </row>
    <row r="9" spans="1:21" s="103" customFormat="1" ht="25.5" customHeight="1" x14ac:dyDescent="0.2">
      <c r="A9" s="117" t="s">
        <v>57</v>
      </c>
      <c r="B9" s="119">
        <v>1417</v>
      </c>
      <c r="C9" s="119">
        <f>[13]Дані!$D12</f>
        <v>1075</v>
      </c>
      <c r="D9" s="284">
        <f t="shared" si="0"/>
        <v>75.864502470007054</v>
      </c>
      <c r="E9" s="119">
        <v>93</v>
      </c>
      <c r="F9" s="119">
        <f>[13]Дані!$AG12</f>
        <v>100</v>
      </c>
      <c r="G9" s="284">
        <f t="shared" si="1"/>
        <v>107.5268817204301</v>
      </c>
      <c r="H9" s="100"/>
      <c r="I9" s="112"/>
      <c r="J9" s="107"/>
      <c r="K9" s="100"/>
      <c r="M9" s="107"/>
    </row>
    <row r="10" spans="1:21" ht="36.75" customHeight="1" x14ac:dyDescent="0.2">
      <c r="A10" s="117" t="s">
        <v>58</v>
      </c>
      <c r="B10" s="119">
        <v>708</v>
      </c>
      <c r="C10" s="119">
        <f>[13]Дані!$D13</f>
        <v>469</v>
      </c>
      <c r="D10" s="284">
        <f t="shared" si="0"/>
        <v>66.242937853107335</v>
      </c>
      <c r="E10" s="119">
        <v>35</v>
      </c>
      <c r="F10" s="119">
        <f>[13]Дані!$AG13</f>
        <v>45</v>
      </c>
      <c r="G10" s="284">
        <f t="shared" si="1"/>
        <v>128.57142857142858</v>
      </c>
      <c r="I10" s="112"/>
      <c r="J10" s="107"/>
      <c r="M10" s="107"/>
    </row>
    <row r="11" spans="1:21" ht="35.25" customHeight="1" x14ac:dyDescent="0.2">
      <c r="A11" s="117" t="s">
        <v>59</v>
      </c>
      <c r="B11" s="119">
        <v>3008</v>
      </c>
      <c r="C11" s="119">
        <f>[13]Дані!$D14</f>
        <v>2042</v>
      </c>
      <c r="D11" s="284">
        <f t="shared" si="0"/>
        <v>67.885638297872347</v>
      </c>
      <c r="E11" s="119">
        <v>185</v>
      </c>
      <c r="F11" s="119">
        <f>[13]Дані!$AG14</f>
        <v>152</v>
      </c>
      <c r="G11" s="284">
        <f t="shared" si="1"/>
        <v>82.162162162162161</v>
      </c>
      <c r="I11" s="112"/>
      <c r="J11" s="107"/>
      <c r="M11" s="107"/>
    </row>
    <row r="12" spans="1:21" ht="40.15" customHeight="1" x14ac:dyDescent="0.2">
      <c r="A12" s="117" t="s">
        <v>60</v>
      </c>
      <c r="B12" s="119">
        <v>494</v>
      </c>
      <c r="C12" s="119">
        <f>[13]Дані!$D15</f>
        <v>361</v>
      </c>
      <c r="D12" s="284">
        <f t="shared" si="0"/>
        <v>73.076923076923066</v>
      </c>
      <c r="E12" s="119">
        <v>30</v>
      </c>
      <c r="F12" s="119">
        <f>[13]Дані!$AG15</f>
        <v>27</v>
      </c>
      <c r="G12" s="284">
        <f t="shared" si="1"/>
        <v>90</v>
      </c>
      <c r="I12" s="112"/>
      <c r="J12" s="107"/>
      <c r="M12" s="107"/>
    </row>
    <row r="13" spans="1:21" ht="30" customHeight="1" x14ac:dyDescent="0.2">
      <c r="A13" s="117" t="s">
        <v>61</v>
      </c>
      <c r="B13" s="119">
        <v>2345</v>
      </c>
      <c r="C13" s="119">
        <f>[13]Дані!$D16</f>
        <v>1798</v>
      </c>
      <c r="D13" s="284">
        <f t="shared" si="0"/>
        <v>76.673773987206829</v>
      </c>
      <c r="E13" s="119">
        <v>311</v>
      </c>
      <c r="F13" s="119">
        <f>[13]Дані!$AG16</f>
        <v>336</v>
      </c>
      <c r="G13" s="284">
        <f t="shared" si="1"/>
        <v>108.03858520900323</v>
      </c>
      <c r="I13" s="112"/>
      <c r="J13" s="107"/>
      <c r="M13" s="107"/>
      <c r="T13" s="102"/>
    </row>
    <row r="14" spans="1:21" ht="75" x14ac:dyDescent="0.2">
      <c r="A14" s="117" t="s">
        <v>62</v>
      </c>
      <c r="B14" s="119">
        <v>3655</v>
      </c>
      <c r="C14" s="119">
        <f>[13]Дані!$D17</f>
        <v>3005</v>
      </c>
      <c r="D14" s="284">
        <f t="shared" si="0"/>
        <v>82.216142270861837</v>
      </c>
      <c r="E14" s="119">
        <v>345</v>
      </c>
      <c r="F14" s="119">
        <f>[13]Дані!$AG17</f>
        <v>582</v>
      </c>
      <c r="G14" s="284">
        <f t="shared" si="1"/>
        <v>168.69565217391306</v>
      </c>
      <c r="I14" s="112"/>
      <c r="J14" s="107"/>
      <c r="M14" s="107"/>
      <c r="T14" s="102"/>
    </row>
    <row r="15" spans="1:21" ht="37.15" customHeight="1" thickBot="1" x14ac:dyDescent="0.25">
      <c r="A15" s="117" t="s">
        <v>93</v>
      </c>
      <c r="B15" s="278">
        <v>2715</v>
      </c>
      <c r="C15" s="119">
        <f>[13]Дані!$D18</f>
        <v>2101</v>
      </c>
      <c r="D15" s="284">
        <f t="shared" si="0"/>
        <v>77.384898710865556</v>
      </c>
      <c r="E15" s="278">
        <v>161</v>
      </c>
      <c r="F15" s="119">
        <f>[13]Дані!$AG18</f>
        <v>203</v>
      </c>
      <c r="G15" s="284">
        <f t="shared" si="1"/>
        <v>126.08695652173914</v>
      </c>
      <c r="I15" s="112"/>
      <c r="J15" s="107"/>
      <c r="M15" s="107"/>
      <c r="T15" s="102"/>
    </row>
    <row r="16" spans="1:21" x14ac:dyDescent="0.2">
      <c r="A16" s="104"/>
      <c r="B16" s="104"/>
      <c r="C16" s="104"/>
      <c r="D16" s="104"/>
      <c r="E16" s="104"/>
      <c r="F16" s="104"/>
      <c r="T16" s="102"/>
    </row>
    <row r="17" spans="1:20" x14ac:dyDescent="0.2">
      <c r="A17" s="104"/>
      <c r="B17" s="104"/>
      <c r="C17" s="104"/>
      <c r="D17" s="104"/>
      <c r="E17" s="104"/>
      <c r="F17" s="104"/>
      <c r="T17" s="102"/>
    </row>
    <row r="18" spans="1:20" x14ac:dyDescent="0.2">
      <c r="T18" s="102"/>
    </row>
    <row r="19" spans="1:20" x14ac:dyDescent="0.2">
      <c r="T19" s="102"/>
    </row>
    <row r="20" spans="1:20" x14ac:dyDescent="0.2">
      <c r="B20" s="107"/>
      <c r="C20" s="107"/>
      <c r="D20" s="107"/>
      <c r="E20" s="107"/>
      <c r="F20" s="107"/>
      <c r="G20" s="107"/>
      <c r="T20" s="102"/>
    </row>
    <row r="21" spans="1:20" x14ac:dyDescent="0.2">
      <c r="T21" s="102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56" sqref="B56"/>
    </sheetView>
  </sheetViews>
  <sheetFormatPr defaultColWidth="9.140625" defaultRowHeight="15.75" x14ac:dyDescent="0.25"/>
  <cols>
    <col min="1" max="1" width="3.140625" style="154" customWidth="1"/>
    <col min="2" max="2" width="37.28515625" style="167" customWidth="1"/>
    <col min="3" max="3" width="10" style="155" customWidth="1"/>
    <col min="4" max="4" width="13" style="155" customWidth="1"/>
    <col min="5" max="5" width="12.42578125" style="168" customWidth="1"/>
    <col min="6" max="6" width="11" style="155" customWidth="1"/>
    <col min="7" max="7" width="13.140625" style="155" customWidth="1"/>
    <col min="8" max="8" width="12.42578125" style="168" customWidth="1"/>
    <col min="9" max="16384" width="9.140625" style="155"/>
  </cols>
  <sheetData>
    <row r="1" spans="1:8" ht="20.25" customHeight="1" x14ac:dyDescent="0.25">
      <c r="B1" s="397" t="s">
        <v>108</v>
      </c>
      <c r="C1" s="397"/>
      <c r="D1" s="397"/>
      <c r="E1" s="397"/>
      <c r="F1" s="397"/>
      <c r="G1" s="397"/>
      <c r="H1" s="397"/>
    </row>
    <row r="2" spans="1:8" ht="20.25" customHeight="1" x14ac:dyDescent="0.25">
      <c r="B2" s="397" t="s">
        <v>109</v>
      </c>
      <c r="C2" s="397"/>
      <c r="D2" s="397"/>
      <c r="E2" s="397"/>
      <c r="F2" s="397"/>
      <c r="G2" s="397"/>
      <c r="H2" s="397"/>
    </row>
    <row r="3" spans="1:8" ht="18.75" x14ac:dyDescent="0.3">
      <c r="B3" s="279" t="s">
        <v>243</v>
      </c>
    </row>
    <row r="4" spans="1:8" s="156" customFormat="1" ht="35.450000000000003" customHeight="1" x14ac:dyDescent="0.25">
      <c r="A4" s="398"/>
      <c r="B4" s="401" t="s">
        <v>110</v>
      </c>
      <c r="C4" s="402" t="s">
        <v>533</v>
      </c>
      <c r="D4" s="402"/>
      <c r="E4" s="402"/>
      <c r="F4" s="403" t="s">
        <v>534</v>
      </c>
      <c r="G4" s="403"/>
      <c r="H4" s="403"/>
    </row>
    <row r="5" spans="1:8" ht="15.6" customHeight="1" x14ac:dyDescent="0.25">
      <c r="A5" s="399"/>
      <c r="B5" s="401"/>
      <c r="C5" s="396" t="s">
        <v>16</v>
      </c>
      <c r="D5" s="396" t="s">
        <v>111</v>
      </c>
      <c r="E5" s="396" t="s">
        <v>112</v>
      </c>
      <c r="F5" s="396" t="s">
        <v>113</v>
      </c>
      <c r="G5" s="396" t="s">
        <v>114</v>
      </c>
      <c r="H5" s="396" t="s">
        <v>112</v>
      </c>
    </row>
    <row r="6" spans="1:8" ht="51.6" customHeight="1" x14ac:dyDescent="0.25">
      <c r="A6" s="400"/>
      <c r="B6" s="401"/>
      <c r="C6" s="396"/>
      <c r="D6" s="396"/>
      <c r="E6" s="396"/>
      <c r="F6" s="396"/>
      <c r="G6" s="396"/>
      <c r="H6" s="396"/>
    </row>
    <row r="7" spans="1:8" s="171" customFormat="1" ht="12.75" x14ac:dyDescent="0.2">
      <c r="A7" s="237" t="s">
        <v>115</v>
      </c>
      <c r="B7" s="238" t="s">
        <v>27</v>
      </c>
      <c r="C7" s="172">
        <v>1</v>
      </c>
      <c r="D7" s="172">
        <v>2</v>
      </c>
      <c r="E7" s="172">
        <v>3</v>
      </c>
      <c r="F7" s="172">
        <v>4</v>
      </c>
      <c r="G7" s="172">
        <v>5</v>
      </c>
      <c r="H7" s="172">
        <v>6</v>
      </c>
    </row>
    <row r="8" spans="1:8" ht="19.899999999999999" customHeight="1" x14ac:dyDescent="0.25">
      <c r="A8" s="157">
        <v>1</v>
      </c>
      <c r="B8" s="158" t="s">
        <v>116</v>
      </c>
      <c r="C8" s="183">
        <v>857</v>
      </c>
      <c r="D8" s="183">
        <v>1129</v>
      </c>
      <c r="E8" s="199">
        <v>-272</v>
      </c>
      <c r="F8" s="183">
        <v>62</v>
      </c>
      <c r="G8" s="183">
        <v>212</v>
      </c>
      <c r="H8" s="199">
        <v>-150</v>
      </c>
    </row>
    <row r="9" spans="1:8" ht="16.5" customHeight="1" x14ac:dyDescent="0.25">
      <c r="A9" s="157">
        <v>2</v>
      </c>
      <c r="B9" s="158" t="s">
        <v>117</v>
      </c>
      <c r="C9" s="183">
        <v>813</v>
      </c>
      <c r="D9" s="183">
        <v>1269</v>
      </c>
      <c r="E9" s="199">
        <v>-456</v>
      </c>
      <c r="F9" s="183">
        <v>60</v>
      </c>
      <c r="G9" s="183">
        <v>317</v>
      </c>
      <c r="H9" s="199">
        <v>-257</v>
      </c>
    </row>
    <row r="10" spans="1:8" x14ac:dyDescent="0.25">
      <c r="A10" s="157">
        <v>3</v>
      </c>
      <c r="B10" s="158" t="s">
        <v>118</v>
      </c>
      <c r="C10" s="183">
        <v>525</v>
      </c>
      <c r="D10" s="183">
        <v>1273</v>
      </c>
      <c r="E10" s="199">
        <v>-748</v>
      </c>
      <c r="F10" s="183">
        <v>42</v>
      </c>
      <c r="G10" s="183">
        <v>454</v>
      </c>
      <c r="H10" s="199">
        <v>-412</v>
      </c>
    </row>
    <row r="11" spans="1:8" s="161" customFormat="1" ht="47.25" x14ac:dyDescent="0.25">
      <c r="A11" s="157">
        <v>4</v>
      </c>
      <c r="B11" s="158" t="s">
        <v>228</v>
      </c>
      <c r="C11" s="183">
        <v>518</v>
      </c>
      <c r="D11" s="183">
        <v>568</v>
      </c>
      <c r="E11" s="199">
        <v>-50</v>
      </c>
      <c r="F11" s="183">
        <v>10</v>
      </c>
      <c r="G11" s="183">
        <v>48</v>
      </c>
      <c r="H11" s="199">
        <v>-38</v>
      </c>
    </row>
    <row r="12" spans="1:8" s="161" customFormat="1" x14ac:dyDescent="0.25">
      <c r="A12" s="157">
        <v>5</v>
      </c>
      <c r="B12" s="158" t="s">
        <v>120</v>
      </c>
      <c r="C12" s="183">
        <v>375</v>
      </c>
      <c r="D12" s="183">
        <v>684</v>
      </c>
      <c r="E12" s="199">
        <v>-309</v>
      </c>
      <c r="F12" s="183">
        <v>31</v>
      </c>
      <c r="G12" s="183">
        <v>165</v>
      </c>
      <c r="H12" s="199">
        <v>-134</v>
      </c>
    </row>
    <row r="13" spans="1:8" s="161" customFormat="1" x14ac:dyDescent="0.25">
      <c r="A13" s="157">
        <v>6</v>
      </c>
      <c r="B13" s="158" t="s">
        <v>128</v>
      </c>
      <c r="C13" s="183">
        <v>361</v>
      </c>
      <c r="D13" s="183">
        <v>390</v>
      </c>
      <c r="E13" s="199">
        <v>-29</v>
      </c>
      <c r="F13" s="183">
        <v>19</v>
      </c>
      <c r="G13" s="183">
        <v>44</v>
      </c>
      <c r="H13" s="199">
        <v>-25</v>
      </c>
    </row>
    <row r="14" spans="1:8" s="161" customFormat="1" ht="16.5" customHeight="1" x14ac:dyDescent="0.25">
      <c r="A14" s="157">
        <v>7</v>
      </c>
      <c r="B14" s="158" t="s">
        <v>123</v>
      </c>
      <c r="C14" s="183">
        <v>254</v>
      </c>
      <c r="D14" s="183">
        <v>664</v>
      </c>
      <c r="E14" s="199">
        <v>-410</v>
      </c>
      <c r="F14" s="183">
        <v>17</v>
      </c>
      <c r="G14" s="183">
        <v>243</v>
      </c>
      <c r="H14" s="199">
        <v>-226</v>
      </c>
    </row>
    <row r="15" spans="1:8" s="161" customFormat="1" ht="15" customHeight="1" x14ac:dyDescent="0.25">
      <c r="A15" s="157">
        <v>8</v>
      </c>
      <c r="B15" s="158" t="s">
        <v>122</v>
      </c>
      <c r="C15" s="183">
        <v>247</v>
      </c>
      <c r="D15" s="183">
        <v>764</v>
      </c>
      <c r="E15" s="199">
        <v>-517</v>
      </c>
      <c r="F15" s="183">
        <v>211</v>
      </c>
      <c r="G15" s="183">
        <v>635</v>
      </c>
      <c r="H15" s="199">
        <v>-424</v>
      </c>
    </row>
    <row r="16" spans="1:8" s="161" customFormat="1" ht="19.5" customHeight="1" x14ac:dyDescent="0.25">
      <c r="A16" s="157">
        <v>9</v>
      </c>
      <c r="B16" s="158" t="s">
        <v>126</v>
      </c>
      <c r="C16" s="183">
        <v>239</v>
      </c>
      <c r="D16" s="183">
        <v>822</v>
      </c>
      <c r="E16" s="199">
        <v>-583</v>
      </c>
      <c r="F16" s="183">
        <v>11</v>
      </c>
      <c r="G16" s="183">
        <v>205</v>
      </c>
      <c r="H16" s="199">
        <v>-194</v>
      </c>
    </row>
    <row r="17" spans="1:8" s="161" customFormat="1" ht="18.75" customHeight="1" x14ac:dyDescent="0.25">
      <c r="A17" s="157">
        <v>10</v>
      </c>
      <c r="B17" s="158" t="s">
        <v>121</v>
      </c>
      <c r="C17" s="183">
        <v>205</v>
      </c>
      <c r="D17" s="183">
        <v>703</v>
      </c>
      <c r="E17" s="199">
        <v>-498</v>
      </c>
      <c r="F17" s="183">
        <v>10</v>
      </c>
      <c r="G17" s="183">
        <v>314</v>
      </c>
      <c r="H17" s="199">
        <v>-304</v>
      </c>
    </row>
    <row r="18" spans="1:8" s="161" customFormat="1" ht="32.25" customHeight="1" x14ac:dyDescent="0.25">
      <c r="A18" s="157">
        <v>11</v>
      </c>
      <c r="B18" s="158" t="s">
        <v>519</v>
      </c>
      <c r="C18" s="183">
        <v>182</v>
      </c>
      <c r="D18" s="183">
        <v>497</v>
      </c>
      <c r="E18" s="199">
        <v>-315</v>
      </c>
      <c r="F18" s="183">
        <v>14</v>
      </c>
      <c r="G18" s="183">
        <v>259</v>
      </c>
      <c r="H18" s="199">
        <v>-245</v>
      </c>
    </row>
    <row r="19" spans="1:8" s="161" customFormat="1" ht="24" customHeight="1" x14ac:dyDescent="0.25">
      <c r="A19" s="157">
        <v>12</v>
      </c>
      <c r="B19" s="158" t="s">
        <v>131</v>
      </c>
      <c r="C19" s="183">
        <v>182</v>
      </c>
      <c r="D19" s="183">
        <v>247</v>
      </c>
      <c r="E19" s="199">
        <v>-65</v>
      </c>
      <c r="F19" s="183">
        <v>19</v>
      </c>
      <c r="G19" s="183">
        <v>54</v>
      </c>
      <c r="H19" s="199">
        <v>-35</v>
      </c>
    </row>
    <row r="20" spans="1:8" s="161" customFormat="1" ht="18.75" customHeight="1" x14ac:dyDescent="0.25">
      <c r="A20" s="157">
        <v>13</v>
      </c>
      <c r="B20" s="158" t="s">
        <v>193</v>
      </c>
      <c r="C20" s="183">
        <v>174</v>
      </c>
      <c r="D20" s="183">
        <v>243</v>
      </c>
      <c r="E20" s="199">
        <v>-69</v>
      </c>
      <c r="F20" s="183">
        <v>2</v>
      </c>
      <c r="G20" s="183">
        <v>122</v>
      </c>
      <c r="H20" s="199">
        <v>-120</v>
      </c>
    </row>
    <row r="21" spans="1:8" s="161" customFormat="1" ht="15.75" customHeight="1" x14ac:dyDescent="0.25">
      <c r="A21" s="157">
        <v>14</v>
      </c>
      <c r="B21" s="158" t="s">
        <v>127</v>
      </c>
      <c r="C21" s="183">
        <v>166</v>
      </c>
      <c r="D21" s="183">
        <v>167</v>
      </c>
      <c r="E21" s="199">
        <v>-1</v>
      </c>
      <c r="F21" s="183">
        <v>43</v>
      </c>
      <c r="G21" s="183">
        <v>70</v>
      </c>
      <c r="H21" s="199">
        <v>-27</v>
      </c>
    </row>
    <row r="22" spans="1:8" s="161" customFormat="1" ht="22.5" customHeight="1" x14ac:dyDescent="0.25">
      <c r="A22" s="157">
        <v>15</v>
      </c>
      <c r="B22" s="158" t="s">
        <v>119</v>
      </c>
      <c r="C22" s="183">
        <v>165</v>
      </c>
      <c r="D22" s="183">
        <v>473</v>
      </c>
      <c r="E22" s="199">
        <v>-308</v>
      </c>
      <c r="F22" s="183">
        <v>149</v>
      </c>
      <c r="G22" s="183">
        <v>402</v>
      </c>
      <c r="H22" s="199">
        <v>-253</v>
      </c>
    </row>
    <row r="23" spans="1:8" s="161" customFormat="1" ht="20.25" customHeight="1" x14ac:dyDescent="0.25">
      <c r="A23" s="157">
        <v>16</v>
      </c>
      <c r="B23" s="158" t="s">
        <v>157</v>
      </c>
      <c r="C23" s="183">
        <v>151</v>
      </c>
      <c r="D23" s="183">
        <v>123</v>
      </c>
      <c r="E23" s="199">
        <v>28</v>
      </c>
      <c r="F23" s="183">
        <v>5</v>
      </c>
      <c r="G23" s="183">
        <v>56</v>
      </c>
      <c r="H23" s="199">
        <v>-51</v>
      </c>
    </row>
    <row r="24" spans="1:8" s="161" customFormat="1" ht="39" customHeight="1" x14ac:dyDescent="0.25">
      <c r="A24" s="157">
        <v>17</v>
      </c>
      <c r="B24" s="158" t="s">
        <v>139</v>
      </c>
      <c r="C24" s="183">
        <v>138</v>
      </c>
      <c r="D24" s="183">
        <v>74</v>
      </c>
      <c r="E24" s="199">
        <v>64</v>
      </c>
      <c r="F24" s="183">
        <v>21</v>
      </c>
      <c r="G24" s="183">
        <v>19</v>
      </c>
      <c r="H24" s="199">
        <v>2</v>
      </c>
    </row>
    <row r="25" spans="1:8" s="161" customFormat="1" x14ac:dyDescent="0.25">
      <c r="A25" s="157">
        <v>18</v>
      </c>
      <c r="B25" s="158" t="s">
        <v>124</v>
      </c>
      <c r="C25" s="183">
        <v>135</v>
      </c>
      <c r="D25" s="183">
        <v>426</v>
      </c>
      <c r="E25" s="199">
        <v>-291</v>
      </c>
      <c r="F25" s="183">
        <v>12</v>
      </c>
      <c r="G25" s="183">
        <v>135</v>
      </c>
      <c r="H25" s="199">
        <v>-123</v>
      </c>
    </row>
    <row r="26" spans="1:8" s="161" customFormat="1" ht="21.75" customHeight="1" x14ac:dyDescent="0.25">
      <c r="A26" s="157">
        <v>19</v>
      </c>
      <c r="B26" s="158" t="s">
        <v>129</v>
      </c>
      <c r="C26" s="183">
        <v>132</v>
      </c>
      <c r="D26" s="183">
        <v>179</v>
      </c>
      <c r="E26" s="199">
        <v>-47</v>
      </c>
      <c r="F26" s="183">
        <v>20</v>
      </c>
      <c r="G26" s="183">
        <v>37</v>
      </c>
      <c r="H26" s="199">
        <v>-17</v>
      </c>
    </row>
    <row r="27" spans="1:8" s="161" customFormat="1" ht="31.5" x14ac:dyDescent="0.25">
      <c r="A27" s="157">
        <v>20</v>
      </c>
      <c r="B27" s="158" t="s">
        <v>134</v>
      </c>
      <c r="C27" s="183">
        <v>128</v>
      </c>
      <c r="D27" s="183">
        <v>189</v>
      </c>
      <c r="E27" s="199">
        <v>-61</v>
      </c>
      <c r="F27" s="183">
        <v>6</v>
      </c>
      <c r="G27" s="183">
        <v>70</v>
      </c>
      <c r="H27" s="199">
        <v>-64</v>
      </c>
    </row>
    <row r="28" spans="1:8" s="161" customFormat="1" ht="24" customHeight="1" x14ac:dyDescent="0.25">
      <c r="A28" s="157">
        <v>21</v>
      </c>
      <c r="B28" s="158" t="s">
        <v>125</v>
      </c>
      <c r="C28" s="183">
        <v>128</v>
      </c>
      <c r="D28" s="183">
        <v>807</v>
      </c>
      <c r="E28" s="199">
        <v>-679</v>
      </c>
      <c r="F28" s="183">
        <v>8</v>
      </c>
      <c r="G28" s="183">
        <v>237</v>
      </c>
      <c r="H28" s="199">
        <v>-229</v>
      </c>
    </row>
    <row r="29" spans="1:8" s="161" customFormat="1" ht="21.75" customHeight="1" x14ac:dyDescent="0.25">
      <c r="A29" s="157">
        <v>22</v>
      </c>
      <c r="B29" s="158" t="s">
        <v>132</v>
      </c>
      <c r="C29" s="183">
        <v>124</v>
      </c>
      <c r="D29" s="183">
        <v>373</v>
      </c>
      <c r="E29" s="199">
        <v>-249</v>
      </c>
      <c r="F29" s="183">
        <v>13</v>
      </c>
      <c r="G29" s="183">
        <v>149</v>
      </c>
      <c r="H29" s="199">
        <v>-136</v>
      </c>
    </row>
    <row r="30" spans="1:8" s="161" customFormat="1" ht="28.5" customHeight="1" x14ac:dyDescent="0.25">
      <c r="A30" s="157">
        <v>23</v>
      </c>
      <c r="B30" s="158" t="s">
        <v>508</v>
      </c>
      <c r="C30" s="183">
        <v>107</v>
      </c>
      <c r="D30" s="183">
        <v>469</v>
      </c>
      <c r="E30" s="199">
        <v>-362</v>
      </c>
      <c r="F30" s="183">
        <v>5</v>
      </c>
      <c r="G30" s="183">
        <v>148</v>
      </c>
      <c r="H30" s="199">
        <v>-143</v>
      </c>
    </row>
    <row r="31" spans="1:8" s="161" customFormat="1" x14ac:dyDescent="0.25">
      <c r="A31" s="157">
        <v>24</v>
      </c>
      <c r="B31" s="158" t="s">
        <v>130</v>
      </c>
      <c r="C31" s="183">
        <v>102</v>
      </c>
      <c r="D31" s="183">
        <v>279</v>
      </c>
      <c r="E31" s="199">
        <v>-177</v>
      </c>
      <c r="F31" s="183">
        <v>8</v>
      </c>
      <c r="G31" s="183">
        <v>71</v>
      </c>
      <c r="H31" s="199">
        <v>-63</v>
      </c>
    </row>
    <row r="32" spans="1:8" s="161" customFormat="1" ht="18.75" customHeight="1" x14ac:dyDescent="0.25">
      <c r="A32" s="157">
        <v>25</v>
      </c>
      <c r="B32" s="158" t="s">
        <v>236</v>
      </c>
      <c r="C32" s="183">
        <v>96</v>
      </c>
      <c r="D32" s="183">
        <v>131</v>
      </c>
      <c r="E32" s="199">
        <v>-35</v>
      </c>
      <c r="F32" s="183">
        <v>4</v>
      </c>
      <c r="G32" s="183">
        <v>27</v>
      </c>
      <c r="H32" s="199">
        <v>-23</v>
      </c>
    </row>
    <row r="33" spans="1:8" s="161" customFormat="1" ht="18" customHeight="1" x14ac:dyDescent="0.25">
      <c r="A33" s="157">
        <v>26</v>
      </c>
      <c r="B33" s="158" t="s">
        <v>133</v>
      </c>
      <c r="C33" s="183">
        <v>94</v>
      </c>
      <c r="D33" s="183">
        <v>407</v>
      </c>
      <c r="E33" s="199">
        <v>-313</v>
      </c>
      <c r="F33" s="183">
        <v>12</v>
      </c>
      <c r="G33" s="183">
        <v>142</v>
      </c>
      <c r="H33" s="199">
        <v>-130</v>
      </c>
    </row>
    <row r="34" spans="1:8" s="161" customFormat="1" x14ac:dyDescent="0.25">
      <c r="A34" s="157">
        <v>27</v>
      </c>
      <c r="B34" s="158" t="s">
        <v>138</v>
      </c>
      <c r="C34" s="183">
        <v>84</v>
      </c>
      <c r="D34" s="183">
        <v>80</v>
      </c>
      <c r="E34" s="199">
        <v>4</v>
      </c>
      <c r="F34" s="183">
        <v>11</v>
      </c>
      <c r="G34" s="183">
        <v>17</v>
      </c>
      <c r="H34" s="199">
        <v>-6</v>
      </c>
    </row>
    <row r="35" spans="1:8" s="161" customFormat="1" ht="15.75" customHeight="1" x14ac:dyDescent="0.25">
      <c r="A35" s="157">
        <v>28</v>
      </c>
      <c r="B35" s="158" t="s">
        <v>142</v>
      </c>
      <c r="C35" s="183">
        <v>83</v>
      </c>
      <c r="D35" s="183">
        <v>246</v>
      </c>
      <c r="E35" s="199">
        <v>-163</v>
      </c>
      <c r="F35" s="183">
        <v>10</v>
      </c>
      <c r="G35" s="183">
        <v>73</v>
      </c>
      <c r="H35" s="199">
        <v>-63</v>
      </c>
    </row>
    <row r="36" spans="1:8" s="161" customFormat="1" x14ac:dyDescent="0.25">
      <c r="A36" s="157">
        <v>29</v>
      </c>
      <c r="B36" s="158" t="s">
        <v>156</v>
      </c>
      <c r="C36" s="183">
        <v>78</v>
      </c>
      <c r="D36" s="183">
        <v>101</v>
      </c>
      <c r="E36" s="199">
        <v>-23</v>
      </c>
      <c r="F36" s="183">
        <v>4</v>
      </c>
      <c r="G36" s="183">
        <v>35</v>
      </c>
      <c r="H36" s="199">
        <v>-31</v>
      </c>
    </row>
    <row r="37" spans="1:8" s="161" customFormat="1" x14ac:dyDescent="0.25">
      <c r="A37" s="157">
        <v>30</v>
      </c>
      <c r="B37" s="158" t="s">
        <v>143</v>
      </c>
      <c r="C37" s="183">
        <v>75</v>
      </c>
      <c r="D37" s="183">
        <v>179</v>
      </c>
      <c r="E37" s="199">
        <v>-104</v>
      </c>
      <c r="F37" s="183">
        <v>10</v>
      </c>
      <c r="G37" s="183">
        <v>56</v>
      </c>
      <c r="H37" s="199">
        <v>-46</v>
      </c>
    </row>
    <row r="38" spans="1:8" s="161" customFormat="1" ht="30.75" customHeight="1" x14ac:dyDescent="0.25">
      <c r="A38" s="157">
        <v>31</v>
      </c>
      <c r="B38" s="162" t="s">
        <v>298</v>
      </c>
      <c r="C38" s="183">
        <v>73</v>
      </c>
      <c r="D38" s="183">
        <v>19</v>
      </c>
      <c r="E38" s="199">
        <v>54</v>
      </c>
      <c r="F38" s="183">
        <v>18</v>
      </c>
      <c r="G38" s="183">
        <v>6</v>
      </c>
      <c r="H38" s="199">
        <v>12</v>
      </c>
    </row>
    <row r="39" spans="1:8" s="161" customFormat="1" x14ac:dyDescent="0.25">
      <c r="A39" s="157">
        <v>32</v>
      </c>
      <c r="B39" s="158" t="s">
        <v>136</v>
      </c>
      <c r="C39" s="183">
        <v>71</v>
      </c>
      <c r="D39" s="183">
        <v>82</v>
      </c>
      <c r="E39" s="199">
        <v>-11</v>
      </c>
      <c r="F39" s="183">
        <v>4</v>
      </c>
      <c r="G39" s="183">
        <v>30</v>
      </c>
      <c r="H39" s="199">
        <v>-26</v>
      </c>
    </row>
    <row r="40" spans="1:8" s="161" customFormat="1" ht="31.5" x14ac:dyDescent="0.25">
      <c r="A40" s="157">
        <v>33</v>
      </c>
      <c r="B40" s="158" t="s">
        <v>154</v>
      </c>
      <c r="C40" s="183">
        <v>66</v>
      </c>
      <c r="D40" s="183">
        <v>76</v>
      </c>
      <c r="E40" s="199">
        <v>-10</v>
      </c>
      <c r="F40" s="183">
        <v>10</v>
      </c>
      <c r="G40" s="183">
        <v>33</v>
      </c>
      <c r="H40" s="199">
        <v>-23</v>
      </c>
    </row>
    <row r="41" spans="1:8" s="161" customFormat="1" ht="53.25" customHeight="1" x14ac:dyDescent="0.25">
      <c r="A41" s="157">
        <v>34</v>
      </c>
      <c r="B41" s="158" t="s">
        <v>135</v>
      </c>
      <c r="C41" s="183">
        <v>64</v>
      </c>
      <c r="D41" s="183">
        <v>96</v>
      </c>
      <c r="E41" s="199">
        <v>-32</v>
      </c>
      <c r="F41" s="183">
        <v>7</v>
      </c>
      <c r="G41" s="183">
        <v>20</v>
      </c>
      <c r="H41" s="199">
        <v>-13</v>
      </c>
    </row>
    <row r="42" spans="1:8" s="161" customFormat="1" x14ac:dyDescent="0.25">
      <c r="A42" s="157">
        <v>35</v>
      </c>
      <c r="B42" s="158" t="s">
        <v>149</v>
      </c>
      <c r="C42" s="183">
        <v>62</v>
      </c>
      <c r="D42" s="183">
        <v>114</v>
      </c>
      <c r="E42" s="199">
        <v>-52</v>
      </c>
      <c r="F42" s="183">
        <v>3</v>
      </c>
      <c r="G42" s="183">
        <v>30</v>
      </c>
      <c r="H42" s="199">
        <v>-27</v>
      </c>
    </row>
    <row r="43" spans="1:8" s="161" customFormat="1" ht="31.5" x14ac:dyDescent="0.25">
      <c r="A43" s="157">
        <v>36</v>
      </c>
      <c r="B43" s="158" t="s">
        <v>207</v>
      </c>
      <c r="C43" s="183">
        <v>61</v>
      </c>
      <c r="D43" s="183">
        <v>106</v>
      </c>
      <c r="E43" s="199">
        <v>-45</v>
      </c>
      <c r="F43" s="183">
        <v>8</v>
      </c>
      <c r="G43" s="183">
        <v>18</v>
      </c>
      <c r="H43" s="199">
        <v>-10</v>
      </c>
    </row>
    <row r="44" spans="1:8" ht="16.5" customHeight="1" x14ac:dyDescent="0.25">
      <c r="A44" s="157">
        <v>37</v>
      </c>
      <c r="B44" s="163" t="s">
        <v>147</v>
      </c>
      <c r="C44" s="164">
        <v>60</v>
      </c>
      <c r="D44" s="164">
        <v>110</v>
      </c>
      <c r="E44" s="199">
        <v>-50</v>
      </c>
      <c r="F44" s="164">
        <v>4</v>
      </c>
      <c r="G44" s="164">
        <v>35</v>
      </c>
      <c r="H44" s="199">
        <v>-31</v>
      </c>
    </row>
    <row r="45" spans="1:8" x14ac:dyDescent="0.25">
      <c r="A45" s="157">
        <v>38</v>
      </c>
      <c r="B45" s="165" t="s">
        <v>202</v>
      </c>
      <c r="C45" s="164">
        <v>60</v>
      </c>
      <c r="D45" s="164">
        <v>173</v>
      </c>
      <c r="E45" s="199">
        <v>-113</v>
      </c>
      <c r="F45" s="164">
        <v>4</v>
      </c>
      <c r="G45" s="164">
        <v>60</v>
      </c>
      <c r="H45" s="199">
        <v>-56</v>
      </c>
    </row>
    <row r="46" spans="1:8" x14ac:dyDescent="0.25">
      <c r="A46" s="157">
        <v>39</v>
      </c>
      <c r="B46" s="158" t="s">
        <v>137</v>
      </c>
      <c r="C46" s="164">
        <v>60</v>
      </c>
      <c r="D46" s="164">
        <v>205</v>
      </c>
      <c r="E46" s="199">
        <v>-145</v>
      </c>
      <c r="F46" s="164">
        <v>9</v>
      </c>
      <c r="G46" s="164">
        <v>53</v>
      </c>
      <c r="H46" s="199">
        <v>-44</v>
      </c>
    </row>
    <row r="47" spans="1:8" x14ac:dyDescent="0.25">
      <c r="A47" s="157">
        <v>40</v>
      </c>
      <c r="B47" s="158" t="s">
        <v>162</v>
      </c>
      <c r="C47" s="164">
        <v>59</v>
      </c>
      <c r="D47" s="164">
        <v>208</v>
      </c>
      <c r="E47" s="199">
        <v>-149</v>
      </c>
      <c r="F47" s="164">
        <v>10</v>
      </c>
      <c r="G47" s="164">
        <v>98</v>
      </c>
      <c r="H47" s="199">
        <v>-88</v>
      </c>
    </row>
    <row r="48" spans="1:8" x14ac:dyDescent="0.25">
      <c r="A48" s="157">
        <v>41</v>
      </c>
      <c r="B48" s="158" t="s">
        <v>234</v>
      </c>
      <c r="C48" s="164">
        <v>59</v>
      </c>
      <c r="D48" s="164">
        <v>73</v>
      </c>
      <c r="E48" s="199">
        <v>-14</v>
      </c>
      <c r="F48" s="164">
        <v>3</v>
      </c>
      <c r="G48" s="164">
        <v>10</v>
      </c>
      <c r="H48" s="199">
        <v>-7</v>
      </c>
    </row>
    <row r="49" spans="1:8" x14ac:dyDescent="0.25">
      <c r="A49" s="157">
        <v>42</v>
      </c>
      <c r="B49" s="158" t="s">
        <v>165</v>
      </c>
      <c r="C49" s="164">
        <v>58</v>
      </c>
      <c r="D49" s="164">
        <v>242</v>
      </c>
      <c r="E49" s="199">
        <v>-184</v>
      </c>
      <c r="F49" s="164">
        <v>9</v>
      </c>
      <c r="G49" s="164">
        <v>127</v>
      </c>
      <c r="H49" s="199">
        <v>-118</v>
      </c>
    </row>
    <row r="50" spans="1:8" x14ac:dyDescent="0.25">
      <c r="A50" s="157">
        <v>43</v>
      </c>
      <c r="B50" s="166" t="s">
        <v>233</v>
      </c>
      <c r="C50" s="164">
        <v>58</v>
      </c>
      <c r="D50" s="164">
        <v>102</v>
      </c>
      <c r="E50" s="199">
        <v>-44</v>
      </c>
      <c r="F50" s="164">
        <v>11</v>
      </c>
      <c r="G50" s="164">
        <v>32</v>
      </c>
      <c r="H50" s="199">
        <v>-21</v>
      </c>
    </row>
    <row r="51" spans="1:8" x14ac:dyDescent="0.25">
      <c r="A51" s="157">
        <v>44</v>
      </c>
      <c r="B51" s="166" t="s">
        <v>146</v>
      </c>
      <c r="C51" s="164">
        <v>57</v>
      </c>
      <c r="D51" s="164">
        <v>118</v>
      </c>
      <c r="E51" s="199">
        <v>-61</v>
      </c>
      <c r="F51" s="164">
        <v>2</v>
      </c>
      <c r="G51" s="164">
        <v>44</v>
      </c>
      <c r="H51" s="199">
        <v>-42</v>
      </c>
    </row>
    <row r="52" spans="1:8" x14ac:dyDescent="0.25">
      <c r="A52" s="157">
        <v>45</v>
      </c>
      <c r="B52" s="166" t="s">
        <v>176</v>
      </c>
      <c r="C52" s="164">
        <v>56</v>
      </c>
      <c r="D52" s="164">
        <v>41</v>
      </c>
      <c r="E52" s="199">
        <v>15</v>
      </c>
      <c r="F52" s="164">
        <v>7</v>
      </c>
      <c r="G52" s="164">
        <v>13</v>
      </c>
      <c r="H52" s="199">
        <v>-6</v>
      </c>
    </row>
    <row r="53" spans="1:8" x14ac:dyDescent="0.25">
      <c r="A53" s="157">
        <v>46</v>
      </c>
      <c r="B53" s="166" t="s">
        <v>153</v>
      </c>
      <c r="C53" s="164">
        <v>56</v>
      </c>
      <c r="D53" s="164">
        <v>106</v>
      </c>
      <c r="E53" s="199">
        <v>-50</v>
      </c>
      <c r="F53" s="164">
        <v>10</v>
      </c>
      <c r="G53" s="164">
        <v>15</v>
      </c>
      <c r="H53" s="199">
        <v>-5</v>
      </c>
    </row>
    <row r="54" spans="1:8" x14ac:dyDescent="0.25">
      <c r="A54" s="157">
        <v>47</v>
      </c>
      <c r="B54" s="166" t="s">
        <v>150</v>
      </c>
      <c r="C54" s="164">
        <v>55</v>
      </c>
      <c r="D54" s="164">
        <v>306</v>
      </c>
      <c r="E54" s="199">
        <v>-251</v>
      </c>
      <c r="F54" s="164">
        <v>43</v>
      </c>
      <c r="G54" s="164">
        <v>232</v>
      </c>
      <c r="H54" s="199">
        <v>-189</v>
      </c>
    </row>
    <row r="55" spans="1:8" x14ac:dyDescent="0.25">
      <c r="A55" s="157">
        <v>48</v>
      </c>
      <c r="B55" s="166" t="s">
        <v>220</v>
      </c>
      <c r="C55" s="164">
        <v>54</v>
      </c>
      <c r="D55" s="164">
        <v>140</v>
      </c>
      <c r="E55" s="199">
        <v>-86</v>
      </c>
      <c r="F55" s="164">
        <v>4</v>
      </c>
      <c r="G55" s="164">
        <v>66</v>
      </c>
      <c r="H55" s="199">
        <v>-62</v>
      </c>
    </row>
    <row r="56" spans="1:8" x14ac:dyDescent="0.25">
      <c r="A56" s="157">
        <v>49</v>
      </c>
      <c r="B56" s="166" t="s">
        <v>151</v>
      </c>
      <c r="C56" s="164">
        <v>53</v>
      </c>
      <c r="D56" s="164">
        <v>35</v>
      </c>
      <c r="E56" s="199">
        <v>18</v>
      </c>
      <c r="F56" s="164">
        <v>8</v>
      </c>
      <c r="G56" s="164">
        <v>4</v>
      </c>
      <c r="H56" s="199">
        <v>4</v>
      </c>
    </row>
    <row r="57" spans="1:8" x14ac:dyDescent="0.25">
      <c r="A57" s="157">
        <v>50</v>
      </c>
      <c r="B57" s="165" t="s">
        <v>159</v>
      </c>
      <c r="C57" s="164">
        <v>52</v>
      </c>
      <c r="D57" s="164">
        <v>95</v>
      </c>
      <c r="E57" s="199">
        <v>-43</v>
      </c>
      <c r="F57" s="164">
        <v>9</v>
      </c>
      <c r="G57" s="164">
        <v>19</v>
      </c>
      <c r="H57" s="199">
        <v>-10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view="pageBreakPreview" zoomScale="90" zoomScaleNormal="100" zoomScaleSheetLayoutView="90" workbookViewId="0">
      <selection activeCell="A123" sqref="A123"/>
    </sheetView>
  </sheetViews>
  <sheetFormatPr defaultColWidth="8.85546875" defaultRowHeight="12.75" x14ac:dyDescent="0.2"/>
  <cols>
    <col min="1" max="1" width="36.28515625" style="171" customWidth="1"/>
    <col min="2" max="2" width="10.5703125" style="181" customWidth="1"/>
    <col min="3" max="3" width="12.85546875" style="181" customWidth="1"/>
    <col min="4" max="4" width="12.5703125" style="182" customWidth="1"/>
    <col min="5" max="5" width="10.42578125" style="181" customWidth="1"/>
    <col min="6" max="6" width="13" style="181" customWidth="1"/>
    <col min="7" max="7" width="12.42578125" style="182" customWidth="1"/>
    <col min="8" max="8" width="8.85546875" style="171"/>
    <col min="9" max="9" width="64" style="171" customWidth="1"/>
    <col min="10" max="16384" width="8.85546875" style="171"/>
  </cols>
  <sheetData>
    <row r="1" spans="1:13" s="169" customFormat="1" ht="22.5" customHeight="1" x14ac:dyDescent="0.3">
      <c r="A1" s="404" t="s">
        <v>108</v>
      </c>
      <c r="B1" s="404"/>
      <c r="C1" s="404"/>
      <c r="D1" s="404"/>
      <c r="E1" s="404"/>
      <c r="F1" s="404"/>
      <c r="G1" s="404"/>
    </row>
    <row r="2" spans="1:13" s="169" customFormat="1" ht="20.25" x14ac:dyDescent="0.3">
      <c r="A2" s="405" t="s">
        <v>163</v>
      </c>
      <c r="B2" s="405"/>
      <c r="C2" s="405"/>
      <c r="D2" s="405"/>
      <c r="E2" s="405"/>
      <c r="F2" s="405"/>
      <c r="G2" s="405"/>
    </row>
    <row r="3" spans="1:13" ht="18.75" x14ac:dyDescent="0.3">
      <c r="A3" s="279" t="s">
        <v>243</v>
      </c>
    </row>
    <row r="4" spans="1:13" s="156" customFormat="1" ht="35.450000000000003" customHeight="1" x14ac:dyDescent="0.25">
      <c r="A4" s="401" t="s">
        <v>110</v>
      </c>
      <c r="B4" s="406" t="s">
        <v>533</v>
      </c>
      <c r="C4" s="407"/>
      <c r="D4" s="408"/>
      <c r="E4" s="409" t="s">
        <v>534</v>
      </c>
      <c r="F4" s="409"/>
      <c r="G4" s="409"/>
    </row>
    <row r="5" spans="1:13" s="155" customFormat="1" ht="18.600000000000001" customHeight="1" x14ac:dyDescent="0.25">
      <c r="A5" s="401"/>
      <c r="B5" s="396" t="s">
        <v>16</v>
      </c>
      <c r="C5" s="396" t="s">
        <v>111</v>
      </c>
      <c r="D5" s="396" t="s">
        <v>112</v>
      </c>
      <c r="E5" s="396" t="s">
        <v>113</v>
      </c>
      <c r="F5" s="396" t="s">
        <v>114</v>
      </c>
      <c r="G5" s="396" t="s">
        <v>112</v>
      </c>
    </row>
    <row r="6" spans="1:13" s="155" customFormat="1" ht="52.15" customHeight="1" x14ac:dyDescent="0.25">
      <c r="A6" s="401"/>
      <c r="B6" s="396"/>
      <c r="C6" s="396"/>
      <c r="D6" s="396"/>
      <c r="E6" s="396"/>
      <c r="F6" s="396"/>
      <c r="G6" s="396"/>
    </row>
    <row r="7" spans="1:13" x14ac:dyDescent="0.2">
      <c r="A7" s="172" t="s">
        <v>27</v>
      </c>
      <c r="B7" s="173">
        <v>1</v>
      </c>
      <c r="C7" s="173">
        <v>2</v>
      </c>
      <c r="D7" s="173">
        <v>3</v>
      </c>
      <c r="E7" s="173">
        <v>4</v>
      </c>
      <c r="F7" s="173">
        <v>5</v>
      </c>
      <c r="G7" s="173">
        <v>6</v>
      </c>
    </row>
    <row r="8" spans="1:13" ht="38.450000000000003" customHeight="1" x14ac:dyDescent="0.2">
      <c r="A8" s="410" t="s">
        <v>164</v>
      </c>
      <c r="B8" s="411"/>
      <c r="C8" s="411"/>
      <c r="D8" s="411"/>
      <c r="E8" s="411"/>
      <c r="F8" s="411"/>
      <c r="G8" s="411"/>
      <c r="M8" s="174"/>
    </row>
    <row r="9" spans="1:13" ht="16.5" customHeight="1" x14ac:dyDescent="0.2">
      <c r="A9" s="175" t="s">
        <v>142</v>
      </c>
      <c r="B9" s="183">
        <v>83</v>
      </c>
      <c r="C9" s="183">
        <v>246</v>
      </c>
      <c r="D9" s="159">
        <v>-163</v>
      </c>
      <c r="E9" s="160">
        <v>10</v>
      </c>
      <c r="F9" s="183">
        <v>73</v>
      </c>
      <c r="G9" s="159">
        <v>-63</v>
      </c>
      <c r="M9" s="174"/>
    </row>
    <row r="10" spans="1:13" ht="16.5" customHeight="1" x14ac:dyDescent="0.2">
      <c r="A10" s="176" t="s">
        <v>165</v>
      </c>
      <c r="B10" s="183">
        <v>58</v>
      </c>
      <c r="C10" s="183">
        <v>242</v>
      </c>
      <c r="D10" s="159">
        <v>-184</v>
      </c>
      <c r="E10" s="160">
        <v>9</v>
      </c>
      <c r="F10" s="183">
        <v>127</v>
      </c>
      <c r="G10" s="159">
        <v>-118</v>
      </c>
    </row>
    <row r="11" spans="1:13" ht="16.5" customHeight="1" x14ac:dyDescent="0.2">
      <c r="A11" s="176" t="s">
        <v>220</v>
      </c>
      <c r="B11" s="183">
        <v>54</v>
      </c>
      <c r="C11" s="183">
        <v>140</v>
      </c>
      <c r="D11" s="159">
        <v>-86</v>
      </c>
      <c r="E11" s="160">
        <v>4</v>
      </c>
      <c r="F11" s="183">
        <v>66</v>
      </c>
      <c r="G11" s="159">
        <v>-62</v>
      </c>
    </row>
    <row r="12" spans="1:13" ht="16.5" customHeight="1" x14ac:dyDescent="0.2">
      <c r="A12" s="176" t="s">
        <v>169</v>
      </c>
      <c r="B12" s="183">
        <v>40</v>
      </c>
      <c r="C12" s="183">
        <v>132</v>
      </c>
      <c r="D12" s="159">
        <v>-92</v>
      </c>
      <c r="E12" s="160">
        <v>4</v>
      </c>
      <c r="F12" s="183">
        <v>45</v>
      </c>
      <c r="G12" s="159">
        <v>-41</v>
      </c>
    </row>
    <row r="13" spans="1:13" ht="20.25" customHeight="1" x14ac:dyDescent="0.2">
      <c r="A13" s="176" t="s">
        <v>167</v>
      </c>
      <c r="B13" s="183">
        <v>35</v>
      </c>
      <c r="C13" s="183">
        <v>54</v>
      </c>
      <c r="D13" s="159">
        <v>-19</v>
      </c>
      <c r="E13" s="160">
        <v>3</v>
      </c>
      <c r="F13" s="183">
        <v>26</v>
      </c>
      <c r="G13" s="159">
        <v>-23</v>
      </c>
    </row>
    <row r="14" spans="1:13" ht="20.25" customHeight="1" x14ac:dyDescent="0.2">
      <c r="A14" s="176" t="s">
        <v>423</v>
      </c>
      <c r="B14" s="183">
        <v>30</v>
      </c>
      <c r="C14" s="183">
        <v>56</v>
      </c>
      <c r="D14" s="159">
        <v>-26</v>
      </c>
      <c r="E14" s="160">
        <v>2</v>
      </c>
      <c r="F14" s="183">
        <v>18</v>
      </c>
      <c r="G14" s="159">
        <v>-16</v>
      </c>
    </row>
    <row r="15" spans="1:13" ht="16.5" customHeight="1" x14ac:dyDescent="0.2">
      <c r="A15" s="176" t="s">
        <v>489</v>
      </c>
      <c r="B15" s="183">
        <v>29</v>
      </c>
      <c r="C15" s="183">
        <v>52</v>
      </c>
      <c r="D15" s="159">
        <v>-23</v>
      </c>
      <c r="E15" s="160">
        <v>12</v>
      </c>
      <c r="F15" s="183">
        <v>29</v>
      </c>
      <c r="G15" s="159">
        <v>-17</v>
      </c>
    </row>
    <row r="16" spans="1:13" ht="16.5" customHeight="1" x14ac:dyDescent="0.2">
      <c r="A16" s="177" t="s">
        <v>168</v>
      </c>
      <c r="B16" s="183">
        <v>29</v>
      </c>
      <c r="C16" s="183">
        <v>95</v>
      </c>
      <c r="D16" s="159">
        <v>-66</v>
      </c>
      <c r="E16" s="160">
        <v>2</v>
      </c>
      <c r="F16" s="183">
        <v>35</v>
      </c>
      <c r="G16" s="159">
        <v>-33</v>
      </c>
    </row>
    <row r="17" spans="1:7" ht="19.5" customHeight="1" x14ac:dyDescent="0.2">
      <c r="A17" s="177" t="s">
        <v>511</v>
      </c>
      <c r="B17" s="183">
        <v>27</v>
      </c>
      <c r="C17" s="183">
        <v>38</v>
      </c>
      <c r="D17" s="159">
        <v>-11</v>
      </c>
      <c r="E17" s="160">
        <v>1</v>
      </c>
      <c r="F17" s="183">
        <v>5</v>
      </c>
      <c r="G17" s="159">
        <v>-4</v>
      </c>
    </row>
    <row r="18" spans="1:7" ht="16.5" customHeight="1" x14ac:dyDescent="0.2">
      <c r="A18" s="177" t="s">
        <v>170</v>
      </c>
      <c r="B18" s="183">
        <v>26</v>
      </c>
      <c r="C18" s="183">
        <v>57</v>
      </c>
      <c r="D18" s="159">
        <v>-31</v>
      </c>
      <c r="E18" s="160">
        <v>1</v>
      </c>
      <c r="F18" s="183">
        <v>19</v>
      </c>
      <c r="G18" s="159">
        <v>-18</v>
      </c>
    </row>
    <row r="19" spans="1:7" ht="21" customHeight="1" x14ac:dyDescent="0.2">
      <c r="A19" s="177" t="s">
        <v>301</v>
      </c>
      <c r="B19" s="183">
        <v>19</v>
      </c>
      <c r="C19" s="183">
        <v>35</v>
      </c>
      <c r="D19" s="159">
        <v>-16</v>
      </c>
      <c r="E19" s="160">
        <v>6</v>
      </c>
      <c r="F19" s="183">
        <v>7</v>
      </c>
      <c r="G19" s="159">
        <v>-1</v>
      </c>
    </row>
    <row r="20" spans="1:7" ht="15.75" x14ac:dyDescent="0.2">
      <c r="A20" s="175" t="s">
        <v>166</v>
      </c>
      <c r="B20" s="183">
        <v>17</v>
      </c>
      <c r="C20" s="217">
        <v>59</v>
      </c>
      <c r="D20" s="159">
        <v>-42</v>
      </c>
      <c r="E20" s="160">
        <v>3</v>
      </c>
      <c r="F20" s="183">
        <v>20</v>
      </c>
      <c r="G20" s="159">
        <v>-17</v>
      </c>
    </row>
    <row r="21" spans="1:7" ht="16.5" customHeight="1" x14ac:dyDescent="0.2">
      <c r="A21" s="176" t="s">
        <v>459</v>
      </c>
      <c r="B21" s="183">
        <v>15</v>
      </c>
      <c r="C21" s="183">
        <v>53</v>
      </c>
      <c r="D21" s="159">
        <v>-38</v>
      </c>
      <c r="E21" s="160">
        <v>1</v>
      </c>
      <c r="F21" s="183">
        <v>23</v>
      </c>
      <c r="G21" s="159">
        <v>-22</v>
      </c>
    </row>
    <row r="22" spans="1:7" ht="15.75" x14ac:dyDescent="0.2">
      <c r="A22" s="176" t="s">
        <v>172</v>
      </c>
      <c r="B22" s="183">
        <v>14</v>
      </c>
      <c r="C22" s="183">
        <v>37</v>
      </c>
      <c r="D22" s="159">
        <v>-23</v>
      </c>
      <c r="E22" s="160">
        <v>3</v>
      </c>
      <c r="F22" s="183">
        <v>12</v>
      </c>
      <c r="G22" s="159">
        <v>-9</v>
      </c>
    </row>
    <row r="23" spans="1:7" ht="19.5" customHeight="1" x14ac:dyDescent="0.2">
      <c r="A23" s="176" t="s">
        <v>464</v>
      </c>
      <c r="B23" s="183">
        <v>14</v>
      </c>
      <c r="C23" s="183">
        <v>26</v>
      </c>
      <c r="D23" s="159">
        <v>-12</v>
      </c>
      <c r="E23" s="160">
        <v>2</v>
      </c>
      <c r="F23" s="183">
        <v>2</v>
      </c>
      <c r="G23" s="159">
        <v>0</v>
      </c>
    </row>
    <row r="24" spans="1:7" ht="38.450000000000003" customHeight="1" x14ac:dyDescent="0.2">
      <c r="A24" s="410" t="s">
        <v>56</v>
      </c>
      <c r="B24" s="411"/>
      <c r="C24" s="411"/>
      <c r="D24" s="411"/>
      <c r="E24" s="411"/>
      <c r="F24" s="411"/>
      <c r="G24" s="411"/>
    </row>
    <row r="25" spans="1:7" ht="31.5" x14ac:dyDescent="0.2">
      <c r="A25" s="176" t="s">
        <v>141</v>
      </c>
      <c r="B25" s="183">
        <v>182</v>
      </c>
      <c r="C25" s="183">
        <v>497</v>
      </c>
      <c r="D25" s="159">
        <v>-315</v>
      </c>
      <c r="E25" s="160">
        <v>14</v>
      </c>
      <c r="F25" s="183">
        <v>259</v>
      </c>
      <c r="G25" s="159">
        <v>-245</v>
      </c>
    </row>
    <row r="26" spans="1:7" ht="31.5" x14ac:dyDescent="0.2">
      <c r="A26" s="176" t="s">
        <v>134</v>
      </c>
      <c r="B26" s="183">
        <v>128</v>
      </c>
      <c r="C26" s="183">
        <v>189</v>
      </c>
      <c r="D26" s="159">
        <v>-61</v>
      </c>
      <c r="E26" s="160">
        <v>6</v>
      </c>
      <c r="F26" s="183">
        <v>70</v>
      </c>
      <c r="G26" s="159">
        <v>-64</v>
      </c>
    </row>
    <row r="27" spans="1:7" ht="15.75" x14ac:dyDescent="0.2">
      <c r="A27" s="176" t="s">
        <v>176</v>
      </c>
      <c r="B27" s="183">
        <v>56</v>
      </c>
      <c r="C27" s="183">
        <v>41</v>
      </c>
      <c r="D27" s="159">
        <v>15</v>
      </c>
      <c r="E27" s="160">
        <v>7</v>
      </c>
      <c r="F27" s="183">
        <v>13</v>
      </c>
      <c r="G27" s="159">
        <v>-6</v>
      </c>
    </row>
    <row r="28" spans="1:7" ht="31.5" x14ac:dyDescent="0.2">
      <c r="A28" s="176" t="s">
        <v>174</v>
      </c>
      <c r="B28" s="183">
        <v>50</v>
      </c>
      <c r="C28" s="183">
        <v>56</v>
      </c>
      <c r="D28" s="159">
        <v>-6</v>
      </c>
      <c r="E28" s="160">
        <v>7</v>
      </c>
      <c r="F28" s="183">
        <v>27</v>
      </c>
      <c r="G28" s="159">
        <v>-20</v>
      </c>
    </row>
    <row r="29" spans="1:7" ht="15.75" x14ac:dyDescent="0.2">
      <c r="A29" s="176" t="s">
        <v>161</v>
      </c>
      <c r="B29" s="183">
        <v>37</v>
      </c>
      <c r="C29" s="183">
        <v>78</v>
      </c>
      <c r="D29" s="159">
        <v>-41</v>
      </c>
      <c r="E29" s="160">
        <v>2</v>
      </c>
      <c r="F29" s="183">
        <v>27</v>
      </c>
      <c r="G29" s="159">
        <v>-25</v>
      </c>
    </row>
    <row r="30" spans="1:7" ht="15.75" x14ac:dyDescent="0.2">
      <c r="A30" s="176" t="s">
        <v>158</v>
      </c>
      <c r="B30" s="183">
        <v>37</v>
      </c>
      <c r="C30" s="183">
        <v>168</v>
      </c>
      <c r="D30" s="159">
        <v>-131</v>
      </c>
      <c r="E30" s="160">
        <v>4</v>
      </c>
      <c r="F30" s="183">
        <v>56</v>
      </c>
      <c r="G30" s="159">
        <v>-52</v>
      </c>
    </row>
    <row r="31" spans="1:7" ht="31.5" x14ac:dyDescent="0.2">
      <c r="A31" s="176" t="s">
        <v>177</v>
      </c>
      <c r="B31" s="183">
        <v>36</v>
      </c>
      <c r="C31" s="183">
        <v>45</v>
      </c>
      <c r="D31" s="159">
        <v>-9</v>
      </c>
      <c r="E31" s="160">
        <v>1</v>
      </c>
      <c r="F31" s="183">
        <v>16</v>
      </c>
      <c r="G31" s="159">
        <v>-15</v>
      </c>
    </row>
    <row r="32" spans="1:7" ht="15.75" x14ac:dyDescent="0.2">
      <c r="A32" s="176" t="s">
        <v>178</v>
      </c>
      <c r="B32" s="183">
        <v>35</v>
      </c>
      <c r="C32" s="183">
        <v>51</v>
      </c>
      <c r="D32" s="159">
        <v>-16</v>
      </c>
      <c r="E32" s="160">
        <v>2</v>
      </c>
      <c r="F32" s="183">
        <v>10</v>
      </c>
      <c r="G32" s="159">
        <v>-8</v>
      </c>
    </row>
    <row r="33" spans="1:7" ht="15.75" x14ac:dyDescent="0.2">
      <c r="A33" s="176" t="s">
        <v>319</v>
      </c>
      <c r="B33" s="183">
        <v>29</v>
      </c>
      <c r="C33" s="183">
        <v>92</v>
      </c>
      <c r="D33" s="159">
        <v>-63</v>
      </c>
      <c r="E33" s="160">
        <v>1</v>
      </c>
      <c r="F33" s="183">
        <v>55</v>
      </c>
      <c r="G33" s="159">
        <v>-54</v>
      </c>
    </row>
    <row r="34" spans="1:7" ht="15.75" x14ac:dyDescent="0.2">
      <c r="A34" s="176" t="s">
        <v>297</v>
      </c>
      <c r="B34" s="183">
        <v>28</v>
      </c>
      <c r="C34" s="183">
        <v>46</v>
      </c>
      <c r="D34" s="159">
        <v>-18</v>
      </c>
      <c r="E34" s="160">
        <v>2</v>
      </c>
      <c r="F34" s="183">
        <v>17</v>
      </c>
      <c r="G34" s="159">
        <v>-15</v>
      </c>
    </row>
    <row r="35" spans="1:7" ht="15.75" x14ac:dyDescent="0.2">
      <c r="A35" s="176" t="s">
        <v>175</v>
      </c>
      <c r="B35" s="183">
        <v>26</v>
      </c>
      <c r="C35" s="183">
        <v>58</v>
      </c>
      <c r="D35" s="159">
        <v>-32</v>
      </c>
      <c r="E35" s="160">
        <v>3</v>
      </c>
      <c r="F35" s="183">
        <v>23</v>
      </c>
      <c r="G35" s="159">
        <v>-20</v>
      </c>
    </row>
    <row r="36" spans="1:7" ht="15.75" x14ac:dyDescent="0.2">
      <c r="A36" s="176" t="s">
        <v>179</v>
      </c>
      <c r="B36" s="183">
        <v>22</v>
      </c>
      <c r="C36" s="183">
        <v>86</v>
      </c>
      <c r="D36" s="159">
        <v>-64</v>
      </c>
      <c r="E36" s="160">
        <v>3</v>
      </c>
      <c r="F36" s="183">
        <v>29</v>
      </c>
      <c r="G36" s="159">
        <v>-26</v>
      </c>
    </row>
    <row r="37" spans="1:7" ht="32.25" customHeight="1" x14ac:dyDescent="0.2">
      <c r="A37" s="176" t="s">
        <v>296</v>
      </c>
      <c r="B37" s="183">
        <v>20</v>
      </c>
      <c r="C37" s="183">
        <v>2</v>
      </c>
      <c r="D37" s="159">
        <v>18</v>
      </c>
      <c r="E37" s="160">
        <v>5</v>
      </c>
      <c r="F37" s="183">
        <v>1</v>
      </c>
      <c r="G37" s="159">
        <v>4</v>
      </c>
    </row>
    <row r="38" spans="1:7" ht="15.75" x14ac:dyDescent="0.2">
      <c r="A38" s="176" t="s">
        <v>299</v>
      </c>
      <c r="B38" s="183">
        <v>20</v>
      </c>
      <c r="C38" s="183">
        <v>15</v>
      </c>
      <c r="D38" s="159">
        <v>5</v>
      </c>
      <c r="E38" s="160">
        <v>0</v>
      </c>
      <c r="F38" s="183">
        <v>5</v>
      </c>
      <c r="G38" s="159">
        <v>-5</v>
      </c>
    </row>
    <row r="39" spans="1:7" ht="15.75" x14ac:dyDescent="0.2">
      <c r="A39" s="176" t="s">
        <v>431</v>
      </c>
      <c r="B39" s="183">
        <v>19</v>
      </c>
      <c r="C39" s="183">
        <v>31</v>
      </c>
      <c r="D39" s="159">
        <v>-12</v>
      </c>
      <c r="E39" s="160">
        <v>2</v>
      </c>
      <c r="F39" s="183">
        <v>11</v>
      </c>
      <c r="G39" s="159">
        <v>-9</v>
      </c>
    </row>
    <row r="40" spans="1:7" ht="38.450000000000003" customHeight="1" x14ac:dyDescent="0.2">
      <c r="A40" s="410" t="s">
        <v>57</v>
      </c>
      <c r="B40" s="411"/>
      <c r="C40" s="411"/>
      <c r="D40" s="411"/>
      <c r="E40" s="411"/>
      <c r="F40" s="411"/>
      <c r="G40" s="411"/>
    </row>
    <row r="41" spans="1:7" ht="17.45" customHeight="1" x14ac:dyDescent="0.2">
      <c r="A41" s="177" t="s">
        <v>123</v>
      </c>
      <c r="B41" s="183">
        <v>254</v>
      </c>
      <c r="C41" s="183">
        <v>664</v>
      </c>
      <c r="D41" s="159">
        <v>-410</v>
      </c>
      <c r="E41" s="160">
        <v>17</v>
      </c>
      <c r="F41" s="183">
        <v>243</v>
      </c>
      <c r="G41" s="159">
        <v>-226</v>
      </c>
    </row>
    <row r="42" spans="1:7" ht="17.45" customHeight="1" x14ac:dyDescent="0.2">
      <c r="A42" s="177" t="s">
        <v>130</v>
      </c>
      <c r="B42" s="183">
        <v>102</v>
      </c>
      <c r="C42" s="183">
        <v>279</v>
      </c>
      <c r="D42" s="159">
        <v>-177</v>
      </c>
      <c r="E42" s="160">
        <v>8</v>
      </c>
      <c r="F42" s="183">
        <v>71</v>
      </c>
      <c r="G42" s="159">
        <v>-63</v>
      </c>
    </row>
    <row r="43" spans="1:7" ht="17.45" customHeight="1" x14ac:dyDescent="0.2">
      <c r="A43" s="177" t="s">
        <v>133</v>
      </c>
      <c r="B43" s="183">
        <v>94</v>
      </c>
      <c r="C43" s="183">
        <v>407</v>
      </c>
      <c r="D43" s="159">
        <v>-313</v>
      </c>
      <c r="E43" s="160">
        <v>12</v>
      </c>
      <c r="F43" s="183">
        <v>142</v>
      </c>
      <c r="G43" s="159">
        <v>-130</v>
      </c>
    </row>
    <row r="44" spans="1:7" ht="17.45" customHeight="1" x14ac:dyDescent="0.2">
      <c r="A44" s="177" t="s">
        <v>147</v>
      </c>
      <c r="B44" s="183">
        <v>60</v>
      </c>
      <c r="C44" s="183">
        <v>110</v>
      </c>
      <c r="D44" s="159">
        <v>-50</v>
      </c>
      <c r="E44" s="160">
        <v>4</v>
      </c>
      <c r="F44" s="183">
        <v>35</v>
      </c>
      <c r="G44" s="159">
        <v>-31</v>
      </c>
    </row>
    <row r="45" spans="1:7" ht="17.45" customHeight="1" x14ac:dyDescent="0.2">
      <c r="A45" s="177" t="s">
        <v>232</v>
      </c>
      <c r="B45" s="183">
        <v>48</v>
      </c>
      <c r="C45" s="183">
        <v>82</v>
      </c>
      <c r="D45" s="159">
        <v>-34</v>
      </c>
      <c r="E45" s="160">
        <v>3</v>
      </c>
      <c r="F45" s="183">
        <v>23</v>
      </c>
      <c r="G45" s="159">
        <v>-20</v>
      </c>
    </row>
    <row r="46" spans="1:7" ht="17.45" customHeight="1" x14ac:dyDescent="0.2">
      <c r="A46" s="177" t="s">
        <v>502</v>
      </c>
      <c r="B46" s="183">
        <v>45</v>
      </c>
      <c r="C46" s="183">
        <v>26</v>
      </c>
      <c r="D46" s="159">
        <v>19</v>
      </c>
      <c r="E46" s="160">
        <v>0</v>
      </c>
      <c r="F46" s="183">
        <v>4</v>
      </c>
      <c r="G46" s="159">
        <v>-4</v>
      </c>
    </row>
    <row r="47" spans="1:7" ht="17.25" customHeight="1" x14ac:dyDescent="0.2">
      <c r="A47" s="177" t="s">
        <v>184</v>
      </c>
      <c r="B47" s="183">
        <v>32</v>
      </c>
      <c r="C47" s="183">
        <v>54</v>
      </c>
      <c r="D47" s="159">
        <v>-22</v>
      </c>
      <c r="E47" s="160">
        <v>3</v>
      </c>
      <c r="F47" s="183">
        <v>19</v>
      </c>
      <c r="G47" s="159">
        <v>-16</v>
      </c>
    </row>
    <row r="48" spans="1:7" ht="15.75" customHeight="1" x14ac:dyDescent="0.2">
      <c r="A48" s="177" t="s">
        <v>180</v>
      </c>
      <c r="B48" s="183">
        <v>29</v>
      </c>
      <c r="C48" s="183">
        <v>45</v>
      </c>
      <c r="D48" s="159">
        <v>-16</v>
      </c>
      <c r="E48" s="160">
        <v>7</v>
      </c>
      <c r="F48" s="183">
        <v>16</v>
      </c>
      <c r="G48" s="159">
        <v>-9</v>
      </c>
    </row>
    <row r="49" spans="1:7" ht="18.75" customHeight="1" x14ac:dyDescent="0.2">
      <c r="A49" s="177" t="s">
        <v>183</v>
      </c>
      <c r="B49" s="183">
        <v>23</v>
      </c>
      <c r="C49" s="183">
        <v>63</v>
      </c>
      <c r="D49" s="159">
        <v>-40</v>
      </c>
      <c r="E49" s="160">
        <v>1</v>
      </c>
      <c r="F49" s="183">
        <v>30</v>
      </c>
      <c r="G49" s="159">
        <v>-29</v>
      </c>
    </row>
    <row r="50" spans="1:7" s="222" customFormat="1" ht="35.25" customHeight="1" x14ac:dyDescent="0.2">
      <c r="A50" s="218" t="s">
        <v>222</v>
      </c>
      <c r="B50" s="219">
        <v>20</v>
      </c>
      <c r="C50" s="219">
        <v>49</v>
      </c>
      <c r="D50" s="159">
        <v>-29</v>
      </c>
      <c r="E50" s="221">
        <v>0</v>
      </c>
      <c r="F50" s="219">
        <v>15</v>
      </c>
      <c r="G50" s="159">
        <v>-15</v>
      </c>
    </row>
    <row r="51" spans="1:7" ht="21" customHeight="1" x14ac:dyDescent="0.2">
      <c r="A51" s="177" t="s">
        <v>181</v>
      </c>
      <c r="B51" s="183">
        <v>19</v>
      </c>
      <c r="C51" s="183">
        <v>16</v>
      </c>
      <c r="D51" s="159">
        <v>3</v>
      </c>
      <c r="E51" s="160">
        <v>3</v>
      </c>
      <c r="F51" s="183">
        <v>3</v>
      </c>
      <c r="G51" s="159">
        <v>0</v>
      </c>
    </row>
    <row r="52" spans="1:7" ht="29.25" customHeight="1" x14ac:dyDescent="0.2">
      <c r="A52" s="177" t="s">
        <v>549</v>
      </c>
      <c r="B52" s="183">
        <v>18</v>
      </c>
      <c r="C52" s="183">
        <v>2</v>
      </c>
      <c r="D52" s="159">
        <v>16</v>
      </c>
      <c r="E52" s="160">
        <v>5</v>
      </c>
      <c r="F52" s="183">
        <v>2</v>
      </c>
      <c r="G52" s="159">
        <v>3</v>
      </c>
    </row>
    <row r="53" spans="1:7" ht="18.75" customHeight="1" x14ac:dyDescent="0.2">
      <c r="A53" s="177" t="s">
        <v>490</v>
      </c>
      <c r="B53" s="183">
        <v>15</v>
      </c>
      <c r="C53" s="183">
        <v>15</v>
      </c>
      <c r="D53" s="159">
        <v>0</v>
      </c>
      <c r="E53" s="160">
        <v>1</v>
      </c>
      <c r="F53" s="183">
        <v>5</v>
      </c>
      <c r="G53" s="159">
        <v>-4</v>
      </c>
    </row>
    <row r="54" spans="1:7" ht="15.75" x14ac:dyDescent="0.2">
      <c r="A54" s="177" t="s">
        <v>185</v>
      </c>
      <c r="B54" s="183">
        <v>14</v>
      </c>
      <c r="C54" s="183">
        <v>33</v>
      </c>
      <c r="D54" s="159">
        <v>-19</v>
      </c>
      <c r="E54" s="160">
        <v>0</v>
      </c>
      <c r="F54" s="183">
        <v>6</v>
      </c>
      <c r="G54" s="159">
        <v>-6</v>
      </c>
    </row>
    <row r="55" spans="1:7" ht="15" customHeight="1" x14ac:dyDescent="0.2">
      <c r="A55" s="177" t="s">
        <v>550</v>
      </c>
      <c r="B55" s="183">
        <v>13</v>
      </c>
      <c r="C55" s="183">
        <v>18</v>
      </c>
      <c r="D55" s="159">
        <v>-5</v>
      </c>
      <c r="E55" s="160">
        <v>0</v>
      </c>
      <c r="F55" s="183">
        <v>6</v>
      </c>
      <c r="G55" s="159">
        <v>-6</v>
      </c>
    </row>
    <row r="56" spans="1:7" ht="38.450000000000003" customHeight="1" x14ac:dyDescent="0.2">
      <c r="A56" s="410" t="s">
        <v>58</v>
      </c>
      <c r="B56" s="411"/>
      <c r="C56" s="411"/>
      <c r="D56" s="411"/>
      <c r="E56" s="411"/>
      <c r="F56" s="411"/>
      <c r="G56" s="411"/>
    </row>
    <row r="57" spans="1:7" ht="17.45" customHeight="1" x14ac:dyDescent="0.2">
      <c r="A57" s="176" t="s">
        <v>162</v>
      </c>
      <c r="B57" s="183">
        <v>59</v>
      </c>
      <c r="C57" s="183">
        <v>208</v>
      </c>
      <c r="D57" s="159">
        <v>-149</v>
      </c>
      <c r="E57" s="160">
        <v>10</v>
      </c>
      <c r="F57" s="183">
        <v>98</v>
      </c>
      <c r="G57" s="159">
        <v>-88</v>
      </c>
    </row>
    <row r="58" spans="1:7" ht="21.75" customHeight="1" x14ac:dyDescent="0.2">
      <c r="A58" s="176" t="s">
        <v>189</v>
      </c>
      <c r="B58" s="183">
        <v>51</v>
      </c>
      <c r="C58" s="183">
        <v>91</v>
      </c>
      <c r="D58" s="159">
        <v>-40</v>
      </c>
      <c r="E58" s="160">
        <v>2</v>
      </c>
      <c r="F58" s="183">
        <v>44</v>
      </c>
      <c r="G58" s="159">
        <v>-42</v>
      </c>
    </row>
    <row r="59" spans="1:7" ht="17.45" customHeight="1" x14ac:dyDescent="0.2">
      <c r="A59" s="176" t="s">
        <v>223</v>
      </c>
      <c r="B59" s="183">
        <v>47</v>
      </c>
      <c r="C59" s="183">
        <v>88</v>
      </c>
      <c r="D59" s="159">
        <v>-41</v>
      </c>
      <c r="E59" s="160">
        <v>2</v>
      </c>
      <c r="F59" s="183">
        <v>22</v>
      </c>
      <c r="G59" s="159">
        <v>-20</v>
      </c>
    </row>
    <row r="60" spans="1:7" ht="32.25" customHeight="1" x14ac:dyDescent="0.2">
      <c r="A60" s="176" t="s">
        <v>313</v>
      </c>
      <c r="B60" s="178">
        <v>40</v>
      </c>
      <c r="C60" s="183">
        <v>84</v>
      </c>
      <c r="D60" s="159">
        <v>-44</v>
      </c>
      <c r="E60" s="160">
        <v>3</v>
      </c>
      <c r="F60" s="183">
        <v>24</v>
      </c>
      <c r="G60" s="159">
        <v>-21</v>
      </c>
    </row>
    <row r="61" spans="1:7" ht="17.45" customHeight="1" x14ac:dyDescent="0.2">
      <c r="A61" s="176" t="s">
        <v>140</v>
      </c>
      <c r="B61" s="183">
        <v>39</v>
      </c>
      <c r="C61" s="183">
        <v>204</v>
      </c>
      <c r="D61" s="159">
        <v>-165</v>
      </c>
      <c r="E61" s="160">
        <v>2</v>
      </c>
      <c r="F61" s="183">
        <v>67</v>
      </c>
      <c r="G61" s="159">
        <v>-65</v>
      </c>
    </row>
    <row r="62" spans="1:7" ht="19.5" customHeight="1" x14ac:dyDescent="0.2">
      <c r="A62" s="176" t="s">
        <v>148</v>
      </c>
      <c r="B62" s="183">
        <v>39</v>
      </c>
      <c r="C62" s="183">
        <v>132</v>
      </c>
      <c r="D62" s="159">
        <v>-93</v>
      </c>
      <c r="E62" s="160">
        <v>3</v>
      </c>
      <c r="F62" s="183">
        <v>36</v>
      </c>
      <c r="G62" s="159">
        <v>-33</v>
      </c>
    </row>
    <row r="63" spans="1:7" ht="15" customHeight="1" x14ac:dyDescent="0.2">
      <c r="A63" s="176" t="s">
        <v>187</v>
      </c>
      <c r="B63" s="183">
        <v>30</v>
      </c>
      <c r="C63" s="183">
        <v>114</v>
      </c>
      <c r="D63" s="159">
        <v>-84</v>
      </c>
      <c r="E63" s="160">
        <v>4</v>
      </c>
      <c r="F63" s="183">
        <v>33</v>
      </c>
      <c r="G63" s="159">
        <v>-29</v>
      </c>
    </row>
    <row r="64" spans="1:7" ht="18.75" customHeight="1" x14ac:dyDescent="0.2">
      <c r="A64" s="176" t="s">
        <v>188</v>
      </c>
      <c r="B64" s="183">
        <v>22</v>
      </c>
      <c r="C64" s="183">
        <v>86</v>
      </c>
      <c r="D64" s="159">
        <v>-64</v>
      </c>
      <c r="E64" s="160">
        <v>3</v>
      </c>
      <c r="F64" s="183">
        <v>33</v>
      </c>
      <c r="G64" s="159">
        <v>-30</v>
      </c>
    </row>
    <row r="65" spans="1:7" ht="31.5" x14ac:dyDescent="0.2">
      <c r="A65" s="176" t="s">
        <v>191</v>
      </c>
      <c r="B65" s="183">
        <v>16</v>
      </c>
      <c r="C65" s="183">
        <v>115</v>
      </c>
      <c r="D65" s="159">
        <v>-99</v>
      </c>
      <c r="E65" s="160">
        <v>2</v>
      </c>
      <c r="F65" s="183">
        <v>56</v>
      </c>
      <c r="G65" s="159">
        <v>-54</v>
      </c>
    </row>
    <row r="66" spans="1:7" ht="17.45" customHeight="1" x14ac:dyDescent="0.2">
      <c r="A66" s="176" t="s">
        <v>224</v>
      </c>
      <c r="B66" s="183">
        <v>13</v>
      </c>
      <c r="C66" s="183">
        <v>45</v>
      </c>
      <c r="D66" s="159">
        <v>-32</v>
      </c>
      <c r="E66" s="160">
        <v>0</v>
      </c>
      <c r="F66" s="183">
        <v>16</v>
      </c>
      <c r="G66" s="159">
        <v>-16</v>
      </c>
    </row>
    <row r="67" spans="1:7" ht="15.75" x14ac:dyDescent="0.2">
      <c r="A67" s="176" t="s">
        <v>304</v>
      </c>
      <c r="B67" s="183">
        <v>12</v>
      </c>
      <c r="C67" s="183">
        <v>25</v>
      </c>
      <c r="D67" s="159">
        <v>-13</v>
      </c>
      <c r="E67" s="160">
        <v>1</v>
      </c>
      <c r="F67" s="183">
        <v>8</v>
      </c>
      <c r="G67" s="159">
        <v>-7</v>
      </c>
    </row>
    <row r="68" spans="1:7" ht="17.45" customHeight="1" x14ac:dyDescent="0.2">
      <c r="A68" s="176" t="s">
        <v>190</v>
      </c>
      <c r="B68" s="183">
        <v>11</v>
      </c>
      <c r="C68" s="183">
        <v>88</v>
      </c>
      <c r="D68" s="159">
        <v>-77</v>
      </c>
      <c r="E68" s="160">
        <v>1</v>
      </c>
      <c r="F68" s="183">
        <v>34</v>
      </c>
      <c r="G68" s="159">
        <v>-33</v>
      </c>
    </row>
    <row r="69" spans="1:7" ht="19.5" customHeight="1" x14ac:dyDescent="0.2">
      <c r="A69" s="176" t="s">
        <v>186</v>
      </c>
      <c r="B69" s="183">
        <v>11</v>
      </c>
      <c r="C69" s="183">
        <v>70</v>
      </c>
      <c r="D69" s="159">
        <v>-59</v>
      </c>
      <c r="E69" s="160">
        <v>0</v>
      </c>
      <c r="F69" s="183">
        <v>25</v>
      </c>
      <c r="G69" s="159">
        <v>-25</v>
      </c>
    </row>
    <row r="70" spans="1:7" ht="16.5" customHeight="1" x14ac:dyDescent="0.2">
      <c r="A70" s="176" t="s">
        <v>192</v>
      </c>
      <c r="B70" s="183">
        <v>10</v>
      </c>
      <c r="C70" s="183">
        <v>38</v>
      </c>
      <c r="D70" s="159">
        <v>-28</v>
      </c>
      <c r="E70" s="160">
        <v>2</v>
      </c>
      <c r="F70" s="183">
        <v>12</v>
      </c>
      <c r="G70" s="159">
        <v>-10</v>
      </c>
    </row>
    <row r="71" spans="1:7" ht="15.75" x14ac:dyDescent="0.2">
      <c r="A71" s="176" t="s">
        <v>217</v>
      </c>
      <c r="B71" s="183">
        <v>8</v>
      </c>
      <c r="C71" s="183">
        <v>47</v>
      </c>
      <c r="D71" s="159">
        <v>-39</v>
      </c>
      <c r="E71" s="160">
        <v>2</v>
      </c>
      <c r="F71" s="183">
        <v>16</v>
      </c>
      <c r="G71" s="159">
        <v>-14</v>
      </c>
    </row>
    <row r="72" spans="1:7" ht="38.450000000000003" customHeight="1" x14ac:dyDescent="0.2">
      <c r="A72" s="410" t="s">
        <v>59</v>
      </c>
      <c r="B72" s="411"/>
      <c r="C72" s="411"/>
      <c r="D72" s="411"/>
      <c r="E72" s="411"/>
      <c r="F72" s="411"/>
      <c r="G72" s="411"/>
    </row>
    <row r="73" spans="1:7" ht="15.75" x14ac:dyDescent="0.2">
      <c r="A73" s="176" t="s">
        <v>118</v>
      </c>
      <c r="B73" s="183">
        <v>525</v>
      </c>
      <c r="C73" s="183">
        <v>1273</v>
      </c>
      <c r="D73" s="159">
        <v>-748</v>
      </c>
      <c r="E73" s="160">
        <v>42</v>
      </c>
      <c r="F73" s="183">
        <v>454</v>
      </c>
      <c r="G73" s="159">
        <v>-412</v>
      </c>
    </row>
    <row r="74" spans="1:7" ht="15.75" x14ac:dyDescent="0.2">
      <c r="A74" s="176" t="s">
        <v>120</v>
      </c>
      <c r="B74" s="183">
        <v>375</v>
      </c>
      <c r="C74" s="183">
        <v>684</v>
      </c>
      <c r="D74" s="159">
        <v>-309</v>
      </c>
      <c r="E74" s="160">
        <v>31</v>
      </c>
      <c r="F74" s="183">
        <v>165</v>
      </c>
      <c r="G74" s="159">
        <v>-134</v>
      </c>
    </row>
    <row r="75" spans="1:7" ht="15.75" x14ac:dyDescent="0.2">
      <c r="A75" s="176" t="s">
        <v>126</v>
      </c>
      <c r="B75" s="183">
        <v>239</v>
      </c>
      <c r="C75" s="183">
        <v>822</v>
      </c>
      <c r="D75" s="159">
        <v>-583</v>
      </c>
      <c r="E75" s="160">
        <v>11</v>
      </c>
      <c r="F75" s="183">
        <v>205</v>
      </c>
      <c r="G75" s="159">
        <v>-194</v>
      </c>
    </row>
    <row r="76" spans="1:7" ht="15.75" customHeight="1" x14ac:dyDescent="0.2">
      <c r="A76" s="176" t="s">
        <v>193</v>
      </c>
      <c r="B76" s="183">
        <v>174</v>
      </c>
      <c r="C76" s="183">
        <v>243</v>
      </c>
      <c r="D76" s="159">
        <v>-69</v>
      </c>
      <c r="E76" s="160">
        <v>2</v>
      </c>
      <c r="F76" s="183">
        <v>122</v>
      </c>
      <c r="G76" s="159">
        <v>-120</v>
      </c>
    </row>
    <row r="77" spans="1:7" ht="15" customHeight="1" x14ac:dyDescent="0.2">
      <c r="A77" s="176" t="s">
        <v>469</v>
      </c>
      <c r="B77" s="183">
        <v>135</v>
      </c>
      <c r="C77" s="183">
        <v>426</v>
      </c>
      <c r="D77" s="159">
        <v>-291</v>
      </c>
      <c r="E77" s="160">
        <v>12</v>
      </c>
      <c r="F77" s="183">
        <v>135</v>
      </c>
      <c r="G77" s="159">
        <v>-123</v>
      </c>
    </row>
    <row r="78" spans="1:7" ht="21.75" customHeight="1" x14ac:dyDescent="0.2">
      <c r="A78" s="176" t="s">
        <v>125</v>
      </c>
      <c r="B78" s="183">
        <v>128</v>
      </c>
      <c r="C78" s="183">
        <v>807</v>
      </c>
      <c r="D78" s="159">
        <v>-679</v>
      </c>
      <c r="E78" s="160">
        <v>8</v>
      </c>
      <c r="F78" s="183">
        <v>237</v>
      </c>
      <c r="G78" s="159">
        <v>-229</v>
      </c>
    </row>
    <row r="79" spans="1:7" ht="33.75" customHeight="1" x14ac:dyDescent="0.2">
      <c r="A79" s="176" t="s">
        <v>520</v>
      </c>
      <c r="B79" s="183">
        <v>107</v>
      </c>
      <c r="C79" s="183">
        <v>469</v>
      </c>
      <c r="D79" s="159">
        <v>-362</v>
      </c>
      <c r="E79" s="160">
        <v>5</v>
      </c>
      <c r="F79" s="183">
        <v>148</v>
      </c>
      <c r="G79" s="159">
        <v>-143</v>
      </c>
    </row>
    <row r="80" spans="1:7" ht="15.75" x14ac:dyDescent="0.2">
      <c r="A80" s="176" t="s">
        <v>146</v>
      </c>
      <c r="B80" s="183">
        <v>57</v>
      </c>
      <c r="C80" s="183">
        <v>118</v>
      </c>
      <c r="D80" s="159">
        <v>-61</v>
      </c>
      <c r="E80" s="160">
        <v>2</v>
      </c>
      <c r="F80" s="183">
        <v>44</v>
      </c>
      <c r="G80" s="159">
        <v>-42</v>
      </c>
    </row>
    <row r="81" spans="1:7" ht="15.75" x14ac:dyDescent="0.2">
      <c r="A81" s="176" t="s">
        <v>153</v>
      </c>
      <c r="B81" s="183">
        <v>56</v>
      </c>
      <c r="C81" s="183">
        <v>106</v>
      </c>
      <c r="D81" s="159">
        <v>-50</v>
      </c>
      <c r="E81" s="160">
        <v>10</v>
      </c>
      <c r="F81" s="183">
        <v>15</v>
      </c>
      <c r="G81" s="159">
        <v>-5</v>
      </c>
    </row>
    <row r="82" spans="1:7" ht="15.75" x14ac:dyDescent="0.2">
      <c r="A82" s="176" t="s">
        <v>144</v>
      </c>
      <c r="B82" s="183">
        <v>49</v>
      </c>
      <c r="C82" s="183">
        <v>90</v>
      </c>
      <c r="D82" s="159">
        <v>-41</v>
      </c>
      <c r="E82" s="160">
        <v>8</v>
      </c>
      <c r="F82" s="183">
        <v>19</v>
      </c>
      <c r="G82" s="159">
        <v>-11</v>
      </c>
    </row>
    <row r="83" spans="1:7" ht="15.75" x14ac:dyDescent="0.2">
      <c r="A83" s="176" t="s">
        <v>194</v>
      </c>
      <c r="B83" s="183">
        <v>22</v>
      </c>
      <c r="C83" s="183">
        <v>77</v>
      </c>
      <c r="D83" s="159">
        <v>-55</v>
      </c>
      <c r="E83" s="160">
        <v>0</v>
      </c>
      <c r="F83" s="183">
        <v>25</v>
      </c>
      <c r="G83" s="159">
        <v>-25</v>
      </c>
    </row>
    <row r="84" spans="1:7" ht="15.75" x14ac:dyDescent="0.2">
      <c r="A84" s="176" t="s">
        <v>195</v>
      </c>
      <c r="B84" s="183">
        <v>17</v>
      </c>
      <c r="C84" s="183">
        <v>38</v>
      </c>
      <c r="D84" s="159">
        <v>-21</v>
      </c>
      <c r="E84" s="160">
        <v>1</v>
      </c>
      <c r="F84" s="183">
        <v>5</v>
      </c>
      <c r="G84" s="159">
        <v>-4</v>
      </c>
    </row>
    <row r="85" spans="1:7" ht="15.75" x14ac:dyDescent="0.2">
      <c r="A85" s="176" t="s">
        <v>337</v>
      </c>
      <c r="B85" s="183">
        <v>15</v>
      </c>
      <c r="C85" s="183">
        <v>25</v>
      </c>
      <c r="D85" s="159">
        <v>-10</v>
      </c>
      <c r="E85" s="160">
        <v>0</v>
      </c>
      <c r="F85" s="183">
        <v>7</v>
      </c>
      <c r="G85" s="159">
        <v>-7</v>
      </c>
    </row>
    <row r="86" spans="1:7" ht="21" customHeight="1" x14ac:dyDescent="0.2">
      <c r="A86" s="176" t="s">
        <v>521</v>
      </c>
      <c r="B86" s="183">
        <v>13</v>
      </c>
      <c r="C86" s="183">
        <v>9</v>
      </c>
      <c r="D86" s="159">
        <v>4</v>
      </c>
      <c r="E86" s="160">
        <v>5</v>
      </c>
      <c r="F86" s="183">
        <v>4</v>
      </c>
      <c r="G86" s="159">
        <v>1</v>
      </c>
    </row>
    <row r="87" spans="1:7" ht="15.75" x14ac:dyDescent="0.2">
      <c r="A87" s="176" t="s">
        <v>491</v>
      </c>
      <c r="B87" s="183">
        <v>10</v>
      </c>
      <c r="C87" s="183">
        <v>13</v>
      </c>
      <c r="D87" s="159">
        <v>-3</v>
      </c>
      <c r="E87" s="160">
        <v>1</v>
      </c>
      <c r="F87" s="183">
        <v>8</v>
      </c>
      <c r="G87" s="159">
        <v>-7</v>
      </c>
    </row>
    <row r="88" spans="1:7" ht="38.450000000000003" customHeight="1" x14ac:dyDescent="0.2">
      <c r="A88" s="410" t="s">
        <v>196</v>
      </c>
      <c r="B88" s="411"/>
      <c r="C88" s="411"/>
      <c r="D88" s="411"/>
      <c r="E88" s="411"/>
      <c r="F88" s="411"/>
      <c r="G88" s="411"/>
    </row>
    <row r="89" spans="1:7" ht="54.75" customHeight="1" x14ac:dyDescent="0.2">
      <c r="A89" s="176" t="s">
        <v>135</v>
      </c>
      <c r="B89" s="183">
        <v>64</v>
      </c>
      <c r="C89" s="183">
        <v>96</v>
      </c>
      <c r="D89" s="159">
        <v>-32</v>
      </c>
      <c r="E89" s="160">
        <v>7</v>
      </c>
      <c r="F89" s="183">
        <v>20</v>
      </c>
      <c r="G89" s="159">
        <v>-13</v>
      </c>
    </row>
    <row r="90" spans="1:7" ht="15.75" x14ac:dyDescent="0.2">
      <c r="A90" s="176" t="s">
        <v>202</v>
      </c>
      <c r="B90" s="183">
        <v>60</v>
      </c>
      <c r="C90" s="183">
        <v>173</v>
      </c>
      <c r="D90" s="159">
        <v>-113</v>
      </c>
      <c r="E90" s="160">
        <v>4</v>
      </c>
      <c r="F90" s="183">
        <v>60</v>
      </c>
      <c r="G90" s="159">
        <v>-56</v>
      </c>
    </row>
    <row r="91" spans="1:7" ht="37.5" customHeight="1" x14ac:dyDescent="0.2">
      <c r="A91" s="176" t="s">
        <v>226</v>
      </c>
      <c r="B91" s="183">
        <v>39</v>
      </c>
      <c r="C91" s="183">
        <v>87</v>
      </c>
      <c r="D91" s="159">
        <v>-48</v>
      </c>
      <c r="E91" s="160">
        <v>0</v>
      </c>
      <c r="F91" s="183">
        <v>23</v>
      </c>
      <c r="G91" s="159">
        <v>-23</v>
      </c>
    </row>
    <row r="92" spans="1:7" ht="36.75" customHeight="1" x14ac:dyDescent="0.2">
      <c r="A92" s="176" t="s">
        <v>197</v>
      </c>
      <c r="B92" s="183">
        <v>33</v>
      </c>
      <c r="C92" s="217">
        <v>59</v>
      </c>
      <c r="D92" s="159">
        <v>-26</v>
      </c>
      <c r="E92" s="160">
        <v>2</v>
      </c>
      <c r="F92" s="183">
        <v>11</v>
      </c>
      <c r="G92" s="159">
        <v>-9</v>
      </c>
    </row>
    <row r="93" spans="1:7" ht="15.75" x14ac:dyDescent="0.2">
      <c r="A93" s="176" t="s">
        <v>201</v>
      </c>
      <c r="B93" s="183">
        <v>22</v>
      </c>
      <c r="C93" s="183">
        <v>53</v>
      </c>
      <c r="D93" s="159">
        <v>-31</v>
      </c>
      <c r="E93" s="160">
        <v>1</v>
      </c>
      <c r="F93" s="183">
        <v>15</v>
      </c>
      <c r="G93" s="159">
        <v>-14</v>
      </c>
    </row>
    <row r="94" spans="1:7" ht="15.75" x14ac:dyDescent="0.2">
      <c r="A94" s="176" t="s">
        <v>198</v>
      </c>
      <c r="B94" s="183">
        <v>20</v>
      </c>
      <c r="C94" s="183">
        <v>28</v>
      </c>
      <c r="D94" s="159">
        <v>-8</v>
      </c>
      <c r="E94" s="160">
        <v>0</v>
      </c>
      <c r="F94" s="183">
        <v>13</v>
      </c>
      <c r="G94" s="159">
        <v>-13</v>
      </c>
    </row>
    <row r="95" spans="1:7" ht="15.75" x14ac:dyDescent="0.2">
      <c r="A95" s="176" t="s">
        <v>205</v>
      </c>
      <c r="B95" s="183">
        <v>19</v>
      </c>
      <c r="C95" s="183">
        <v>108</v>
      </c>
      <c r="D95" s="159">
        <v>-89</v>
      </c>
      <c r="E95" s="160">
        <v>2</v>
      </c>
      <c r="F95" s="183">
        <v>35</v>
      </c>
      <c r="G95" s="159">
        <v>-33</v>
      </c>
    </row>
    <row r="96" spans="1:7" ht="15.75" x14ac:dyDescent="0.2">
      <c r="A96" s="176" t="s">
        <v>199</v>
      </c>
      <c r="B96" s="183">
        <v>14</v>
      </c>
      <c r="C96" s="183">
        <v>53</v>
      </c>
      <c r="D96" s="159">
        <v>-39</v>
      </c>
      <c r="E96" s="160">
        <v>0</v>
      </c>
      <c r="F96" s="183">
        <v>21</v>
      </c>
      <c r="G96" s="159">
        <v>-21</v>
      </c>
    </row>
    <row r="97" spans="1:7" ht="15.75" x14ac:dyDescent="0.2">
      <c r="A97" s="176" t="s">
        <v>306</v>
      </c>
      <c r="B97" s="183">
        <v>13</v>
      </c>
      <c r="C97" s="217">
        <v>48</v>
      </c>
      <c r="D97" s="159">
        <v>-35</v>
      </c>
      <c r="E97" s="160">
        <v>2</v>
      </c>
      <c r="F97" s="183">
        <v>19</v>
      </c>
      <c r="G97" s="159">
        <v>-17</v>
      </c>
    </row>
    <row r="98" spans="1:7" ht="15.75" x14ac:dyDescent="0.2">
      <c r="A98" s="176" t="s">
        <v>206</v>
      </c>
      <c r="B98" s="183">
        <v>12</v>
      </c>
      <c r="C98" s="183">
        <v>94</v>
      </c>
      <c r="D98" s="159">
        <v>-82</v>
      </c>
      <c r="E98" s="160">
        <v>1</v>
      </c>
      <c r="F98" s="183">
        <v>41</v>
      </c>
      <c r="G98" s="159">
        <v>-40</v>
      </c>
    </row>
    <row r="99" spans="1:7" ht="15.75" x14ac:dyDescent="0.2">
      <c r="A99" s="176" t="s">
        <v>305</v>
      </c>
      <c r="B99" s="183">
        <v>11</v>
      </c>
      <c r="C99" s="183">
        <v>13</v>
      </c>
      <c r="D99" s="159">
        <v>-2</v>
      </c>
      <c r="E99" s="160">
        <v>0</v>
      </c>
      <c r="F99" s="183">
        <v>7</v>
      </c>
      <c r="G99" s="159">
        <v>-7</v>
      </c>
    </row>
    <row r="100" spans="1:7" ht="15.75" x14ac:dyDescent="0.2">
      <c r="A100" s="176" t="s">
        <v>307</v>
      </c>
      <c r="B100" s="183">
        <v>7</v>
      </c>
      <c r="C100" s="183">
        <v>16</v>
      </c>
      <c r="D100" s="159">
        <v>-9</v>
      </c>
      <c r="E100" s="160">
        <v>0</v>
      </c>
      <c r="F100" s="183">
        <v>8</v>
      </c>
      <c r="G100" s="159">
        <v>-8</v>
      </c>
    </row>
    <row r="101" spans="1:7" ht="15.75" x14ac:dyDescent="0.2">
      <c r="A101" s="176" t="s">
        <v>204</v>
      </c>
      <c r="B101" s="183">
        <v>6</v>
      </c>
      <c r="C101" s="183">
        <v>1</v>
      </c>
      <c r="D101" s="159">
        <v>5</v>
      </c>
      <c r="E101" s="160">
        <v>1</v>
      </c>
      <c r="F101" s="183">
        <v>0</v>
      </c>
      <c r="G101" s="159">
        <v>1</v>
      </c>
    </row>
    <row r="102" spans="1:7" ht="31.5" x14ac:dyDescent="0.2">
      <c r="A102" s="176" t="s">
        <v>314</v>
      </c>
      <c r="B102" s="183">
        <v>6</v>
      </c>
      <c r="C102" s="183">
        <v>9</v>
      </c>
      <c r="D102" s="159">
        <v>-3</v>
      </c>
      <c r="E102" s="160">
        <v>0</v>
      </c>
      <c r="F102" s="183">
        <v>4</v>
      </c>
      <c r="G102" s="159">
        <v>-4</v>
      </c>
    </row>
    <row r="103" spans="1:7" ht="15.75" x14ac:dyDescent="0.2">
      <c r="A103" s="176" t="s">
        <v>510</v>
      </c>
      <c r="B103" s="183">
        <v>5</v>
      </c>
      <c r="C103" s="183">
        <v>3</v>
      </c>
      <c r="D103" s="159">
        <v>2</v>
      </c>
      <c r="E103" s="160">
        <v>0</v>
      </c>
      <c r="F103" s="183">
        <v>1</v>
      </c>
      <c r="G103" s="159">
        <v>-1</v>
      </c>
    </row>
    <row r="104" spans="1:7" ht="38.450000000000003" customHeight="1" x14ac:dyDescent="0.2">
      <c r="A104" s="410" t="s">
        <v>61</v>
      </c>
      <c r="B104" s="411"/>
      <c r="C104" s="411"/>
      <c r="D104" s="411"/>
      <c r="E104" s="411"/>
      <c r="F104" s="411"/>
      <c r="G104" s="411"/>
    </row>
    <row r="105" spans="1:7" ht="15.75" x14ac:dyDescent="0.2">
      <c r="A105" s="176" t="s">
        <v>131</v>
      </c>
      <c r="B105" s="183">
        <v>182</v>
      </c>
      <c r="C105" s="183">
        <v>247</v>
      </c>
      <c r="D105" s="159">
        <v>-65</v>
      </c>
      <c r="E105" s="160">
        <v>19</v>
      </c>
      <c r="F105" s="183">
        <v>54</v>
      </c>
      <c r="G105" s="159">
        <v>-35</v>
      </c>
    </row>
    <row r="106" spans="1:7" ht="16.5" customHeight="1" x14ac:dyDescent="0.2">
      <c r="A106" s="176" t="s">
        <v>127</v>
      </c>
      <c r="B106" s="183">
        <v>166</v>
      </c>
      <c r="C106" s="183">
        <v>167</v>
      </c>
      <c r="D106" s="159">
        <v>-1</v>
      </c>
      <c r="E106" s="160">
        <v>43</v>
      </c>
      <c r="F106" s="183">
        <v>70</v>
      </c>
      <c r="G106" s="159">
        <v>-27</v>
      </c>
    </row>
    <row r="107" spans="1:7" ht="31.5" customHeight="1" x14ac:dyDescent="0.2">
      <c r="A107" s="175" t="s">
        <v>139</v>
      </c>
      <c r="B107" s="183">
        <v>138</v>
      </c>
      <c r="C107" s="183">
        <v>74</v>
      </c>
      <c r="D107" s="159">
        <v>64</v>
      </c>
      <c r="E107" s="160">
        <v>21</v>
      </c>
      <c r="F107" s="183">
        <v>19</v>
      </c>
      <c r="G107" s="159">
        <v>2</v>
      </c>
    </row>
    <row r="108" spans="1:7" ht="15.75" x14ac:dyDescent="0.2">
      <c r="A108" s="176" t="s">
        <v>138</v>
      </c>
      <c r="B108" s="183">
        <v>84</v>
      </c>
      <c r="C108" s="183">
        <v>80</v>
      </c>
      <c r="D108" s="159">
        <v>4</v>
      </c>
      <c r="E108" s="160">
        <v>11</v>
      </c>
      <c r="F108" s="183">
        <v>17</v>
      </c>
      <c r="G108" s="159">
        <v>-6</v>
      </c>
    </row>
    <row r="109" spans="1:7" ht="31.5" x14ac:dyDescent="0.2">
      <c r="A109" s="176" t="s">
        <v>298</v>
      </c>
      <c r="B109" s="183">
        <v>73</v>
      </c>
      <c r="C109" s="183">
        <v>19</v>
      </c>
      <c r="D109" s="159">
        <v>54</v>
      </c>
      <c r="E109" s="160">
        <v>18</v>
      </c>
      <c r="F109" s="183">
        <v>6</v>
      </c>
      <c r="G109" s="159">
        <v>12</v>
      </c>
    </row>
    <row r="110" spans="1:7" ht="35.25" customHeight="1" x14ac:dyDescent="0.2">
      <c r="A110" s="176" t="s">
        <v>154</v>
      </c>
      <c r="B110" s="183">
        <v>66</v>
      </c>
      <c r="C110" s="183">
        <v>76</v>
      </c>
      <c r="D110" s="159">
        <v>-10</v>
      </c>
      <c r="E110" s="160">
        <v>10</v>
      </c>
      <c r="F110" s="183">
        <v>33</v>
      </c>
      <c r="G110" s="159">
        <v>-23</v>
      </c>
    </row>
    <row r="111" spans="1:7" ht="33" customHeight="1" x14ac:dyDescent="0.2">
      <c r="A111" s="176" t="s">
        <v>207</v>
      </c>
      <c r="B111" s="183">
        <v>61</v>
      </c>
      <c r="C111" s="183">
        <v>106</v>
      </c>
      <c r="D111" s="159">
        <v>-45</v>
      </c>
      <c r="E111" s="160">
        <v>8</v>
      </c>
      <c r="F111" s="183">
        <v>18</v>
      </c>
      <c r="G111" s="159">
        <v>-10</v>
      </c>
    </row>
    <row r="112" spans="1:7" ht="15.75" x14ac:dyDescent="0.2">
      <c r="A112" s="176" t="s">
        <v>233</v>
      </c>
      <c r="B112" s="183">
        <v>58</v>
      </c>
      <c r="C112" s="183">
        <v>102</v>
      </c>
      <c r="D112" s="159">
        <v>-44</v>
      </c>
      <c r="E112" s="160">
        <v>11</v>
      </c>
      <c r="F112" s="183">
        <v>32</v>
      </c>
      <c r="G112" s="159">
        <v>-21</v>
      </c>
    </row>
    <row r="113" spans="1:7" ht="18" customHeight="1" x14ac:dyDescent="0.2">
      <c r="A113" s="176" t="s">
        <v>151</v>
      </c>
      <c r="B113" s="183">
        <v>53</v>
      </c>
      <c r="C113" s="183">
        <v>35</v>
      </c>
      <c r="D113" s="159">
        <v>18</v>
      </c>
      <c r="E113" s="160">
        <v>8</v>
      </c>
      <c r="F113" s="183">
        <v>4</v>
      </c>
      <c r="G113" s="159">
        <v>4</v>
      </c>
    </row>
    <row r="114" spans="1:7" ht="15.75" x14ac:dyDescent="0.2">
      <c r="A114" s="176" t="s">
        <v>159</v>
      </c>
      <c r="B114" s="183">
        <v>52</v>
      </c>
      <c r="C114" s="183">
        <v>95</v>
      </c>
      <c r="D114" s="159">
        <v>-43</v>
      </c>
      <c r="E114" s="160">
        <v>9</v>
      </c>
      <c r="F114" s="183">
        <v>19</v>
      </c>
      <c r="G114" s="159">
        <v>-10</v>
      </c>
    </row>
    <row r="115" spans="1:7" ht="15.75" x14ac:dyDescent="0.2">
      <c r="A115" s="176" t="s">
        <v>209</v>
      </c>
      <c r="B115" s="183">
        <v>44</v>
      </c>
      <c r="C115" s="183">
        <v>50</v>
      </c>
      <c r="D115" s="159">
        <v>-6</v>
      </c>
      <c r="E115" s="160">
        <v>11</v>
      </c>
      <c r="F115" s="183">
        <v>13</v>
      </c>
      <c r="G115" s="159">
        <v>-2</v>
      </c>
    </row>
    <row r="116" spans="1:7" ht="15.75" x14ac:dyDescent="0.2">
      <c r="A116" s="176" t="s">
        <v>308</v>
      </c>
      <c r="B116" s="183">
        <v>44</v>
      </c>
      <c r="C116" s="183">
        <v>54</v>
      </c>
      <c r="D116" s="159">
        <v>-10</v>
      </c>
      <c r="E116" s="160">
        <v>9</v>
      </c>
      <c r="F116" s="183">
        <v>15</v>
      </c>
      <c r="G116" s="159">
        <v>-6</v>
      </c>
    </row>
    <row r="117" spans="1:7" ht="20.25" customHeight="1" x14ac:dyDescent="0.2">
      <c r="A117" s="176" t="s">
        <v>324</v>
      </c>
      <c r="B117" s="183">
        <v>39</v>
      </c>
      <c r="C117" s="183">
        <v>43</v>
      </c>
      <c r="D117" s="159">
        <v>-4</v>
      </c>
      <c r="E117" s="160">
        <v>2</v>
      </c>
      <c r="F117" s="183">
        <v>5</v>
      </c>
      <c r="G117" s="159">
        <v>-3</v>
      </c>
    </row>
    <row r="118" spans="1:7" ht="18" customHeight="1" x14ac:dyDescent="0.2">
      <c r="A118" s="176" t="s">
        <v>210</v>
      </c>
      <c r="B118" s="183">
        <v>37</v>
      </c>
      <c r="C118" s="183">
        <v>49</v>
      </c>
      <c r="D118" s="159">
        <v>-12</v>
      </c>
      <c r="E118" s="160">
        <v>10</v>
      </c>
      <c r="F118" s="183">
        <v>4</v>
      </c>
      <c r="G118" s="159">
        <v>6</v>
      </c>
    </row>
    <row r="119" spans="1:7" ht="31.5" x14ac:dyDescent="0.2">
      <c r="A119" s="176" t="s">
        <v>155</v>
      </c>
      <c r="B119" s="183">
        <v>36</v>
      </c>
      <c r="C119" s="183">
        <v>48</v>
      </c>
      <c r="D119" s="159">
        <v>-12</v>
      </c>
      <c r="E119" s="160">
        <v>9</v>
      </c>
      <c r="F119" s="183">
        <v>17</v>
      </c>
      <c r="G119" s="159">
        <v>-8</v>
      </c>
    </row>
    <row r="120" spans="1:7" ht="38.450000000000003" customHeight="1" x14ac:dyDescent="0.2">
      <c r="A120" s="410" t="s">
        <v>211</v>
      </c>
      <c r="B120" s="411"/>
      <c r="C120" s="411"/>
      <c r="D120" s="411"/>
      <c r="E120" s="411"/>
      <c r="F120" s="411"/>
      <c r="G120" s="411"/>
    </row>
    <row r="121" spans="1:7" ht="15.75" x14ac:dyDescent="0.2">
      <c r="A121" s="176" t="s">
        <v>116</v>
      </c>
      <c r="B121" s="183">
        <v>857</v>
      </c>
      <c r="C121" s="183">
        <v>1129</v>
      </c>
      <c r="D121" s="159">
        <v>-272</v>
      </c>
      <c r="E121" s="160">
        <v>62</v>
      </c>
      <c r="F121" s="183">
        <v>212</v>
      </c>
      <c r="G121" s="159">
        <v>-150</v>
      </c>
    </row>
    <row r="122" spans="1:7" ht="47.25" x14ac:dyDescent="0.2">
      <c r="A122" s="176" t="s">
        <v>228</v>
      </c>
      <c r="B122" s="183">
        <v>518</v>
      </c>
      <c r="C122" s="183">
        <v>568</v>
      </c>
      <c r="D122" s="159">
        <v>-50</v>
      </c>
      <c r="E122" s="160">
        <v>10</v>
      </c>
      <c r="F122" s="183">
        <v>48</v>
      </c>
      <c r="G122" s="159">
        <v>-38</v>
      </c>
    </row>
    <row r="123" spans="1:7" ht="15.75" x14ac:dyDescent="0.2">
      <c r="A123" s="176" t="s">
        <v>128</v>
      </c>
      <c r="B123" s="183">
        <v>361</v>
      </c>
      <c r="C123" s="183">
        <v>390</v>
      </c>
      <c r="D123" s="159">
        <v>-29</v>
      </c>
      <c r="E123" s="160">
        <v>19</v>
      </c>
      <c r="F123" s="183">
        <v>44</v>
      </c>
      <c r="G123" s="159">
        <v>-25</v>
      </c>
    </row>
    <row r="124" spans="1:7" ht="15.75" x14ac:dyDescent="0.2">
      <c r="A124" s="176" t="s">
        <v>122</v>
      </c>
      <c r="B124" s="183">
        <v>247</v>
      </c>
      <c r="C124" s="183">
        <v>764</v>
      </c>
      <c r="D124" s="159">
        <v>-517</v>
      </c>
      <c r="E124" s="160">
        <v>211</v>
      </c>
      <c r="F124" s="183">
        <v>635</v>
      </c>
      <c r="G124" s="159">
        <v>-424</v>
      </c>
    </row>
    <row r="125" spans="1:7" ht="15.75" x14ac:dyDescent="0.2">
      <c r="A125" s="176" t="s">
        <v>119</v>
      </c>
      <c r="B125" s="183">
        <v>165</v>
      </c>
      <c r="C125" s="183">
        <v>473</v>
      </c>
      <c r="D125" s="159">
        <v>-308</v>
      </c>
      <c r="E125" s="160">
        <v>149</v>
      </c>
      <c r="F125" s="183">
        <v>402</v>
      </c>
      <c r="G125" s="159">
        <v>-253</v>
      </c>
    </row>
    <row r="126" spans="1:7" ht="18.75" customHeight="1" x14ac:dyDescent="0.2">
      <c r="A126" s="176" t="s">
        <v>234</v>
      </c>
      <c r="B126" s="183">
        <v>59</v>
      </c>
      <c r="C126" s="183">
        <v>73</v>
      </c>
      <c r="D126" s="159">
        <v>-14</v>
      </c>
      <c r="E126" s="160">
        <v>3</v>
      </c>
      <c r="F126" s="183">
        <v>10</v>
      </c>
      <c r="G126" s="159">
        <v>-7</v>
      </c>
    </row>
    <row r="127" spans="1:7" ht="15.75" x14ac:dyDescent="0.2">
      <c r="A127" s="176" t="s">
        <v>216</v>
      </c>
      <c r="B127" s="183">
        <v>50</v>
      </c>
      <c r="C127" s="183">
        <v>90</v>
      </c>
      <c r="D127" s="159">
        <v>-40</v>
      </c>
      <c r="E127" s="160">
        <v>0</v>
      </c>
      <c r="F127" s="183">
        <v>16</v>
      </c>
      <c r="G127" s="159">
        <v>-16</v>
      </c>
    </row>
    <row r="128" spans="1:7" ht="15.75" x14ac:dyDescent="0.2">
      <c r="A128" s="176" t="s">
        <v>212</v>
      </c>
      <c r="B128" s="183">
        <v>43</v>
      </c>
      <c r="C128" s="183">
        <v>27</v>
      </c>
      <c r="D128" s="159">
        <v>16</v>
      </c>
      <c r="E128" s="160">
        <v>9</v>
      </c>
      <c r="F128" s="183">
        <v>6</v>
      </c>
      <c r="G128" s="159">
        <v>3</v>
      </c>
    </row>
    <row r="129" spans="1:7" ht="21" customHeight="1" x14ac:dyDescent="0.2">
      <c r="A129" s="176" t="s">
        <v>213</v>
      </c>
      <c r="B129" s="183">
        <v>34</v>
      </c>
      <c r="C129" s="183">
        <v>44</v>
      </c>
      <c r="D129" s="159">
        <v>-10</v>
      </c>
      <c r="E129" s="160">
        <v>9</v>
      </c>
      <c r="F129" s="183">
        <v>9</v>
      </c>
      <c r="G129" s="159">
        <v>0</v>
      </c>
    </row>
    <row r="130" spans="1:7" ht="15.75" x14ac:dyDescent="0.2">
      <c r="A130" s="176" t="s">
        <v>152</v>
      </c>
      <c r="B130" s="183">
        <v>24</v>
      </c>
      <c r="C130" s="183">
        <v>223</v>
      </c>
      <c r="D130" s="159">
        <v>-199</v>
      </c>
      <c r="E130" s="160">
        <v>1</v>
      </c>
      <c r="F130" s="183">
        <v>76</v>
      </c>
      <c r="G130" s="159">
        <v>-75</v>
      </c>
    </row>
    <row r="131" spans="1:7" ht="13.5" customHeight="1" x14ac:dyDescent="0.2">
      <c r="A131" s="176" t="s">
        <v>310</v>
      </c>
      <c r="B131" s="183">
        <v>22</v>
      </c>
      <c r="C131" s="183">
        <v>12</v>
      </c>
      <c r="D131" s="159">
        <v>10</v>
      </c>
      <c r="E131" s="160">
        <v>3</v>
      </c>
      <c r="F131" s="183">
        <v>4</v>
      </c>
      <c r="G131" s="159">
        <v>-1</v>
      </c>
    </row>
    <row r="132" spans="1:7" ht="15.75" x14ac:dyDescent="0.2">
      <c r="A132" s="176" t="s">
        <v>548</v>
      </c>
      <c r="B132" s="183">
        <v>20</v>
      </c>
      <c r="C132" s="183">
        <v>22</v>
      </c>
      <c r="D132" s="159">
        <v>-2</v>
      </c>
      <c r="E132" s="160">
        <v>0</v>
      </c>
      <c r="F132" s="183">
        <v>0</v>
      </c>
      <c r="G132" s="159">
        <v>0</v>
      </c>
    </row>
    <row r="133" spans="1:7" ht="16.5" customHeight="1" x14ac:dyDescent="0.2">
      <c r="A133" s="176" t="s">
        <v>439</v>
      </c>
      <c r="B133" s="183">
        <v>19</v>
      </c>
      <c r="C133" s="183">
        <v>20</v>
      </c>
      <c r="D133" s="159">
        <v>-1</v>
      </c>
      <c r="E133" s="160">
        <v>1</v>
      </c>
      <c r="F133" s="183">
        <v>3</v>
      </c>
      <c r="G133" s="159">
        <v>-2</v>
      </c>
    </row>
    <row r="134" spans="1:7" ht="15.75" x14ac:dyDescent="0.2">
      <c r="A134" s="176" t="s">
        <v>481</v>
      </c>
      <c r="B134" s="183">
        <v>18</v>
      </c>
      <c r="C134" s="183">
        <v>11</v>
      </c>
      <c r="D134" s="159">
        <v>7</v>
      </c>
      <c r="E134" s="160">
        <v>7</v>
      </c>
      <c r="F134" s="183">
        <v>1</v>
      </c>
      <c r="G134" s="159">
        <v>6</v>
      </c>
    </row>
    <row r="135" spans="1:7" ht="15.75" x14ac:dyDescent="0.2">
      <c r="A135" s="176" t="s">
        <v>235</v>
      </c>
      <c r="B135" s="183">
        <v>17</v>
      </c>
      <c r="C135" s="183">
        <v>27</v>
      </c>
      <c r="D135" s="159">
        <v>-10</v>
      </c>
      <c r="E135" s="160">
        <v>1</v>
      </c>
      <c r="F135" s="183">
        <v>5</v>
      </c>
      <c r="G135" s="159">
        <v>-4</v>
      </c>
    </row>
    <row r="136" spans="1:7" ht="38.450000000000003" customHeight="1" x14ac:dyDescent="0.2">
      <c r="A136" s="410" t="s">
        <v>214</v>
      </c>
      <c r="B136" s="411"/>
      <c r="C136" s="411"/>
      <c r="D136" s="411"/>
      <c r="E136" s="411"/>
      <c r="F136" s="411"/>
      <c r="G136" s="411"/>
    </row>
    <row r="137" spans="1:7" ht="15.75" x14ac:dyDescent="0.2">
      <c r="A137" s="176" t="s">
        <v>117</v>
      </c>
      <c r="B137" s="183">
        <v>813</v>
      </c>
      <c r="C137" s="183">
        <v>1269</v>
      </c>
      <c r="D137" s="159">
        <v>-456</v>
      </c>
      <c r="E137" s="160">
        <v>60</v>
      </c>
      <c r="F137" s="183">
        <v>317</v>
      </c>
      <c r="G137" s="159">
        <v>-257</v>
      </c>
    </row>
    <row r="138" spans="1:7" ht="18.75" customHeight="1" x14ac:dyDescent="0.2">
      <c r="A138" s="176" t="s">
        <v>121</v>
      </c>
      <c r="B138" s="183">
        <v>205</v>
      </c>
      <c r="C138" s="183">
        <v>703</v>
      </c>
      <c r="D138" s="159">
        <v>-498</v>
      </c>
      <c r="E138" s="160">
        <v>10</v>
      </c>
      <c r="F138" s="183">
        <v>314</v>
      </c>
      <c r="G138" s="159">
        <v>-304</v>
      </c>
    </row>
    <row r="139" spans="1:7" ht="18.75" customHeight="1" x14ac:dyDescent="0.2">
      <c r="A139" s="176" t="s">
        <v>157</v>
      </c>
      <c r="B139" s="183">
        <v>151</v>
      </c>
      <c r="C139" s="183">
        <v>123</v>
      </c>
      <c r="D139" s="159">
        <v>28</v>
      </c>
      <c r="E139" s="160">
        <v>5</v>
      </c>
      <c r="F139" s="183">
        <v>56</v>
      </c>
      <c r="G139" s="159">
        <v>-51</v>
      </c>
    </row>
    <row r="140" spans="1:7" ht="17.25" customHeight="1" x14ac:dyDescent="0.2">
      <c r="A140" s="176" t="s">
        <v>129</v>
      </c>
      <c r="B140" s="183">
        <v>132</v>
      </c>
      <c r="C140" s="183">
        <v>179</v>
      </c>
      <c r="D140" s="159">
        <v>-47</v>
      </c>
      <c r="E140" s="160">
        <v>20</v>
      </c>
      <c r="F140" s="183">
        <v>37</v>
      </c>
      <c r="G140" s="159">
        <v>-17</v>
      </c>
    </row>
    <row r="141" spans="1:7" ht="15.75" x14ac:dyDescent="0.2">
      <c r="A141" s="175" t="s">
        <v>132</v>
      </c>
      <c r="B141" s="183">
        <v>124</v>
      </c>
      <c r="C141" s="183">
        <v>373</v>
      </c>
      <c r="D141" s="159">
        <v>-249</v>
      </c>
      <c r="E141" s="160">
        <v>13</v>
      </c>
      <c r="F141" s="183">
        <v>149</v>
      </c>
      <c r="G141" s="159">
        <v>-136</v>
      </c>
    </row>
    <row r="142" spans="1:7" ht="15.75" x14ac:dyDescent="0.2">
      <c r="A142" s="176" t="s">
        <v>236</v>
      </c>
      <c r="B142" s="183">
        <v>96</v>
      </c>
      <c r="C142" s="183">
        <v>131</v>
      </c>
      <c r="D142" s="159">
        <v>-35</v>
      </c>
      <c r="E142" s="160">
        <v>4</v>
      </c>
      <c r="F142" s="183">
        <v>27</v>
      </c>
      <c r="G142" s="159">
        <v>-23</v>
      </c>
    </row>
    <row r="143" spans="1:7" ht="15.75" x14ac:dyDescent="0.2">
      <c r="A143" s="176" t="s">
        <v>156</v>
      </c>
      <c r="B143" s="183">
        <v>78</v>
      </c>
      <c r="C143" s="183">
        <v>101</v>
      </c>
      <c r="D143" s="159">
        <v>-23</v>
      </c>
      <c r="E143" s="160">
        <v>4</v>
      </c>
      <c r="F143" s="183">
        <v>35</v>
      </c>
      <c r="G143" s="159">
        <v>-31</v>
      </c>
    </row>
    <row r="144" spans="1:7" ht="18" customHeight="1" x14ac:dyDescent="0.2">
      <c r="A144" s="176" t="s">
        <v>143</v>
      </c>
      <c r="B144" s="183">
        <v>75</v>
      </c>
      <c r="C144" s="183">
        <v>179</v>
      </c>
      <c r="D144" s="159">
        <v>-104</v>
      </c>
      <c r="E144" s="160">
        <v>10</v>
      </c>
      <c r="F144" s="183">
        <v>56</v>
      </c>
      <c r="G144" s="159">
        <v>-46</v>
      </c>
    </row>
    <row r="145" spans="1:7" ht="15.75" x14ac:dyDescent="0.2">
      <c r="A145" s="176" t="s">
        <v>136</v>
      </c>
      <c r="B145" s="183">
        <v>71</v>
      </c>
      <c r="C145" s="183">
        <v>82</v>
      </c>
      <c r="D145" s="159">
        <v>-11</v>
      </c>
      <c r="E145" s="160">
        <v>4</v>
      </c>
      <c r="F145" s="183">
        <v>30</v>
      </c>
      <c r="G145" s="159">
        <v>-26</v>
      </c>
    </row>
    <row r="146" spans="1:7" ht="15.75" x14ac:dyDescent="0.2">
      <c r="A146" s="176" t="s">
        <v>149</v>
      </c>
      <c r="B146" s="183">
        <v>62</v>
      </c>
      <c r="C146" s="183">
        <v>114</v>
      </c>
      <c r="D146" s="159">
        <v>-52</v>
      </c>
      <c r="E146" s="160">
        <v>3</v>
      </c>
      <c r="F146" s="183">
        <v>30</v>
      </c>
      <c r="G146" s="159">
        <v>-27</v>
      </c>
    </row>
    <row r="147" spans="1:7" ht="15.75" x14ac:dyDescent="0.2">
      <c r="A147" s="176" t="s">
        <v>137</v>
      </c>
      <c r="B147" s="183">
        <v>60</v>
      </c>
      <c r="C147" s="183">
        <v>205</v>
      </c>
      <c r="D147" s="159">
        <v>-145</v>
      </c>
      <c r="E147" s="160">
        <v>9</v>
      </c>
      <c r="F147" s="183">
        <v>53</v>
      </c>
      <c r="G147" s="159">
        <v>-44</v>
      </c>
    </row>
    <row r="148" spans="1:7" ht="15.75" x14ac:dyDescent="0.2">
      <c r="A148" s="176" t="s">
        <v>150</v>
      </c>
      <c r="B148" s="183">
        <v>55</v>
      </c>
      <c r="C148" s="183">
        <v>306</v>
      </c>
      <c r="D148" s="159">
        <v>-251</v>
      </c>
      <c r="E148" s="160">
        <v>43</v>
      </c>
      <c r="F148" s="183">
        <v>232</v>
      </c>
      <c r="G148" s="159">
        <v>-189</v>
      </c>
    </row>
    <row r="149" spans="1:7" ht="31.5" x14ac:dyDescent="0.2">
      <c r="A149" s="176" t="s">
        <v>160</v>
      </c>
      <c r="B149" s="183">
        <v>44</v>
      </c>
      <c r="C149" s="183">
        <v>98</v>
      </c>
      <c r="D149" s="159">
        <v>-54</v>
      </c>
      <c r="E149" s="160">
        <v>3</v>
      </c>
      <c r="F149" s="183">
        <v>39</v>
      </c>
      <c r="G149" s="159">
        <v>-36</v>
      </c>
    </row>
    <row r="150" spans="1:7" ht="15.75" x14ac:dyDescent="0.2">
      <c r="A150" s="176" t="s">
        <v>215</v>
      </c>
      <c r="B150" s="183">
        <v>36</v>
      </c>
      <c r="C150" s="183">
        <v>42</v>
      </c>
      <c r="D150" s="159">
        <v>-6</v>
      </c>
      <c r="E150" s="160">
        <v>3</v>
      </c>
      <c r="F150" s="183">
        <v>7</v>
      </c>
      <c r="G150" s="159">
        <v>-4</v>
      </c>
    </row>
    <row r="151" spans="1:7" ht="47.25" x14ac:dyDescent="0.2">
      <c r="A151" s="176" t="s">
        <v>145</v>
      </c>
      <c r="B151" s="183">
        <v>32</v>
      </c>
      <c r="C151" s="183">
        <v>33</v>
      </c>
      <c r="D151" s="159">
        <v>-1</v>
      </c>
      <c r="E151" s="160">
        <v>4</v>
      </c>
      <c r="F151" s="183">
        <v>12</v>
      </c>
      <c r="G151" s="159">
        <v>-8</v>
      </c>
    </row>
    <row r="152" spans="1:7" ht="15.75" x14ac:dyDescent="0.25">
      <c r="A152" s="155"/>
      <c r="B152" s="179"/>
      <c r="C152" s="179"/>
      <c r="D152" s="180"/>
      <c r="E152" s="179"/>
      <c r="F152" s="179"/>
      <c r="G152" s="180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E8" sqref="E8"/>
    </sheetView>
  </sheetViews>
  <sheetFormatPr defaultColWidth="8.85546875" defaultRowHeight="18.75" x14ac:dyDescent="0.3"/>
  <cols>
    <col min="1" max="1" width="41" style="100" customWidth="1"/>
    <col min="2" max="2" width="13.42578125" style="100" customWidth="1"/>
    <col min="3" max="3" width="14" style="100" customWidth="1"/>
    <col min="4" max="4" width="13.7109375" style="100" customWidth="1"/>
    <col min="5" max="5" width="15.28515625" style="100" customWidth="1"/>
    <col min="6" max="6" width="16.140625" style="100" customWidth="1"/>
    <col min="7" max="7" width="13.7109375" style="100" customWidth="1"/>
    <col min="8" max="8" width="8.85546875" style="100"/>
    <col min="9" max="9" width="11.85546875" style="121" customWidth="1"/>
    <col min="10" max="10" width="9.28515625" style="100" bestFit="1" customWidth="1"/>
    <col min="11" max="256" width="8.85546875" style="100"/>
    <col min="257" max="257" width="41" style="100" customWidth="1"/>
    <col min="258" max="259" width="12" style="100" customWidth="1"/>
    <col min="260" max="260" width="13.7109375" style="100" customWidth="1"/>
    <col min="261" max="262" width="12" style="100" customWidth="1"/>
    <col min="263" max="263" width="13.7109375" style="100" customWidth="1"/>
    <col min="264" max="264" width="8.85546875" style="100"/>
    <col min="265" max="265" width="11.85546875" style="100" customWidth="1"/>
    <col min="266" max="266" width="9.28515625" style="100" bestFit="1" customWidth="1"/>
    <col min="267" max="512" width="8.85546875" style="100"/>
    <col min="513" max="513" width="41" style="100" customWidth="1"/>
    <col min="514" max="515" width="12" style="100" customWidth="1"/>
    <col min="516" max="516" width="13.7109375" style="100" customWidth="1"/>
    <col min="517" max="518" width="12" style="100" customWidth="1"/>
    <col min="519" max="519" width="13.7109375" style="100" customWidth="1"/>
    <col min="520" max="520" width="8.85546875" style="100"/>
    <col min="521" max="521" width="11.85546875" style="100" customWidth="1"/>
    <col min="522" max="522" width="9.28515625" style="100" bestFit="1" customWidth="1"/>
    <col min="523" max="768" width="8.85546875" style="100"/>
    <col min="769" max="769" width="41" style="100" customWidth="1"/>
    <col min="770" max="771" width="12" style="100" customWidth="1"/>
    <col min="772" max="772" width="13.7109375" style="100" customWidth="1"/>
    <col min="773" max="774" width="12" style="100" customWidth="1"/>
    <col min="775" max="775" width="13.7109375" style="100" customWidth="1"/>
    <col min="776" max="776" width="8.85546875" style="100"/>
    <col min="777" max="777" width="11.85546875" style="100" customWidth="1"/>
    <col min="778" max="778" width="9.28515625" style="100" bestFit="1" customWidth="1"/>
    <col min="779" max="1024" width="8.85546875" style="100"/>
    <col min="1025" max="1025" width="41" style="100" customWidth="1"/>
    <col min="1026" max="1027" width="12" style="100" customWidth="1"/>
    <col min="1028" max="1028" width="13.7109375" style="100" customWidth="1"/>
    <col min="1029" max="1030" width="12" style="100" customWidth="1"/>
    <col min="1031" max="1031" width="13.7109375" style="100" customWidth="1"/>
    <col min="1032" max="1032" width="8.85546875" style="100"/>
    <col min="1033" max="1033" width="11.85546875" style="100" customWidth="1"/>
    <col min="1034" max="1034" width="9.28515625" style="100" bestFit="1" customWidth="1"/>
    <col min="1035" max="1280" width="8.85546875" style="100"/>
    <col min="1281" max="1281" width="41" style="100" customWidth="1"/>
    <col min="1282" max="1283" width="12" style="100" customWidth="1"/>
    <col min="1284" max="1284" width="13.7109375" style="100" customWidth="1"/>
    <col min="1285" max="1286" width="12" style="100" customWidth="1"/>
    <col min="1287" max="1287" width="13.7109375" style="100" customWidth="1"/>
    <col min="1288" max="1288" width="8.85546875" style="100"/>
    <col min="1289" max="1289" width="11.85546875" style="100" customWidth="1"/>
    <col min="1290" max="1290" width="9.28515625" style="100" bestFit="1" customWidth="1"/>
    <col min="1291" max="1536" width="8.85546875" style="100"/>
    <col min="1537" max="1537" width="41" style="100" customWidth="1"/>
    <col min="1538" max="1539" width="12" style="100" customWidth="1"/>
    <col min="1540" max="1540" width="13.7109375" style="100" customWidth="1"/>
    <col min="1541" max="1542" width="12" style="100" customWidth="1"/>
    <col min="1543" max="1543" width="13.7109375" style="100" customWidth="1"/>
    <col min="1544" max="1544" width="8.85546875" style="100"/>
    <col min="1545" max="1545" width="11.85546875" style="100" customWidth="1"/>
    <col min="1546" max="1546" width="9.28515625" style="100" bestFit="1" customWidth="1"/>
    <col min="1547" max="1792" width="8.85546875" style="100"/>
    <col min="1793" max="1793" width="41" style="100" customWidth="1"/>
    <col min="1794" max="1795" width="12" style="100" customWidth="1"/>
    <col min="1796" max="1796" width="13.7109375" style="100" customWidth="1"/>
    <col min="1797" max="1798" width="12" style="100" customWidth="1"/>
    <col min="1799" max="1799" width="13.7109375" style="100" customWidth="1"/>
    <col min="1800" max="1800" width="8.85546875" style="100"/>
    <col min="1801" max="1801" width="11.85546875" style="100" customWidth="1"/>
    <col min="1802" max="1802" width="9.28515625" style="100" bestFit="1" customWidth="1"/>
    <col min="1803" max="2048" width="8.85546875" style="100"/>
    <col min="2049" max="2049" width="41" style="100" customWidth="1"/>
    <col min="2050" max="2051" width="12" style="100" customWidth="1"/>
    <col min="2052" max="2052" width="13.7109375" style="100" customWidth="1"/>
    <col min="2053" max="2054" width="12" style="100" customWidth="1"/>
    <col min="2055" max="2055" width="13.7109375" style="100" customWidth="1"/>
    <col min="2056" max="2056" width="8.85546875" style="100"/>
    <col min="2057" max="2057" width="11.85546875" style="100" customWidth="1"/>
    <col min="2058" max="2058" width="9.28515625" style="100" bestFit="1" customWidth="1"/>
    <col min="2059" max="2304" width="8.85546875" style="100"/>
    <col min="2305" max="2305" width="41" style="100" customWidth="1"/>
    <col min="2306" max="2307" width="12" style="100" customWidth="1"/>
    <col min="2308" max="2308" width="13.7109375" style="100" customWidth="1"/>
    <col min="2309" max="2310" width="12" style="100" customWidth="1"/>
    <col min="2311" max="2311" width="13.7109375" style="100" customWidth="1"/>
    <col min="2312" max="2312" width="8.85546875" style="100"/>
    <col min="2313" max="2313" width="11.85546875" style="100" customWidth="1"/>
    <col min="2314" max="2314" width="9.28515625" style="100" bestFit="1" customWidth="1"/>
    <col min="2315" max="2560" width="8.85546875" style="100"/>
    <col min="2561" max="2561" width="41" style="100" customWidth="1"/>
    <col min="2562" max="2563" width="12" style="100" customWidth="1"/>
    <col min="2564" max="2564" width="13.7109375" style="100" customWidth="1"/>
    <col min="2565" max="2566" width="12" style="100" customWidth="1"/>
    <col min="2567" max="2567" width="13.7109375" style="100" customWidth="1"/>
    <col min="2568" max="2568" width="8.85546875" style="100"/>
    <col min="2569" max="2569" width="11.85546875" style="100" customWidth="1"/>
    <col min="2570" max="2570" width="9.28515625" style="100" bestFit="1" customWidth="1"/>
    <col min="2571" max="2816" width="8.85546875" style="100"/>
    <col min="2817" max="2817" width="41" style="100" customWidth="1"/>
    <col min="2818" max="2819" width="12" style="100" customWidth="1"/>
    <col min="2820" max="2820" width="13.7109375" style="100" customWidth="1"/>
    <col min="2821" max="2822" width="12" style="100" customWidth="1"/>
    <col min="2823" max="2823" width="13.7109375" style="100" customWidth="1"/>
    <col min="2824" max="2824" width="8.85546875" style="100"/>
    <col min="2825" max="2825" width="11.85546875" style="100" customWidth="1"/>
    <col min="2826" max="2826" width="9.28515625" style="100" bestFit="1" customWidth="1"/>
    <col min="2827" max="3072" width="8.85546875" style="100"/>
    <col min="3073" max="3073" width="41" style="100" customWidth="1"/>
    <col min="3074" max="3075" width="12" style="100" customWidth="1"/>
    <col min="3076" max="3076" width="13.7109375" style="100" customWidth="1"/>
    <col min="3077" max="3078" width="12" style="100" customWidth="1"/>
    <col min="3079" max="3079" width="13.7109375" style="100" customWidth="1"/>
    <col min="3080" max="3080" width="8.85546875" style="100"/>
    <col min="3081" max="3081" width="11.85546875" style="100" customWidth="1"/>
    <col min="3082" max="3082" width="9.28515625" style="100" bestFit="1" customWidth="1"/>
    <col min="3083" max="3328" width="8.85546875" style="100"/>
    <col min="3329" max="3329" width="41" style="100" customWidth="1"/>
    <col min="3330" max="3331" width="12" style="100" customWidth="1"/>
    <col min="3332" max="3332" width="13.7109375" style="100" customWidth="1"/>
    <col min="3333" max="3334" width="12" style="100" customWidth="1"/>
    <col min="3335" max="3335" width="13.7109375" style="100" customWidth="1"/>
    <col min="3336" max="3336" width="8.85546875" style="100"/>
    <col min="3337" max="3337" width="11.85546875" style="100" customWidth="1"/>
    <col min="3338" max="3338" width="9.28515625" style="100" bestFit="1" customWidth="1"/>
    <col min="3339" max="3584" width="8.85546875" style="100"/>
    <col min="3585" max="3585" width="41" style="100" customWidth="1"/>
    <col min="3586" max="3587" width="12" style="100" customWidth="1"/>
    <col min="3588" max="3588" width="13.7109375" style="100" customWidth="1"/>
    <col min="3589" max="3590" width="12" style="100" customWidth="1"/>
    <col min="3591" max="3591" width="13.7109375" style="100" customWidth="1"/>
    <col min="3592" max="3592" width="8.85546875" style="100"/>
    <col min="3593" max="3593" width="11.85546875" style="100" customWidth="1"/>
    <col min="3594" max="3594" width="9.28515625" style="100" bestFit="1" customWidth="1"/>
    <col min="3595" max="3840" width="8.85546875" style="100"/>
    <col min="3841" max="3841" width="41" style="100" customWidth="1"/>
    <col min="3842" max="3843" width="12" style="100" customWidth="1"/>
    <col min="3844" max="3844" width="13.7109375" style="100" customWidth="1"/>
    <col min="3845" max="3846" width="12" style="100" customWidth="1"/>
    <col min="3847" max="3847" width="13.7109375" style="100" customWidth="1"/>
    <col min="3848" max="3848" width="8.85546875" style="100"/>
    <col min="3849" max="3849" width="11.85546875" style="100" customWidth="1"/>
    <col min="3850" max="3850" width="9.28515625" style="100" bestFit="1" customWidth="1"/>
    <col min="3851" max="4096" width="8.85546875" style="100"/>
    <col min="4097" max="4097" width="41" style="100" customWidth="1"/>
    <col min="4098" max="4099" width="12" style="100" customWidth="1"/>
    <col min="4100" max="4100" width="13.7109375" style="100" customWidth="1"/>
    <col min="4101" max="4102" width="12" style="100" customWidth="1"/>
    <col min="4103" max="4103" width="13.7109375" style="100" customWidth="1"/>
    <col min="4104" max="4104" width="8.85546875" style="100"/>
    <col min="4105" max="4105" width="11.85546875" style="100" customWidth="1"/>
    <col min="4106" max="4106" width="9.28515625" style="100" bestFit="1" customWidth="1"/>
    <col min="4107" max="4352" width="8.85546875" style="100"/>
    <col min="4353" max="4353" width="41" style="100" customWidth="1"/>
    <col min="4354" max="4355" width="12" style="100" customWidth="1"/>
    <col min="4356" max="4356" width="13.7109375" style="100" customWidth="1"/>
    <col min="4357" max="4358" width="12" style="100" customWidth="1"/>
    <col min="4359" max="4359" width="13.7109375" style="100" customWidth="1"/>
    <col min="4360" max="4360" width="8.85546875" style="100"/>
    <col min="4361" max="4361" width="11.85546875" style="100" customWidth="1"/>
    <col min="4362" max="4362" width="9.28515625" style="100" bestFit="1" customWidth="1"/>
    <col min="4363" max="4608" width="8.85546875" style="100"/>
    <col min="4609" max="4609" width="41" style="100" customWidth="1"/>
    <col min="4610" max="4611" width="12" style="100" customWidth="1"/>
    <col min="4612" max="4612" width="13.7109375" style="100" customWidth="1"/>
    <col min="4613" max="4614" width="12" style="100" customWidth="1"/>
    <col min="4615" max="4615" width="13.7109375" style="100" customWidth="1"/>
    <col min="4616" max="4616" width="8.85546875" style="100"/>
    <col min="4617" max="4617" width="11.85546875" style="100" customWidth="1"/>
    <col min="4618" max="4618" width="9.28515625" style="100" bestFit="1" customWidth="1"/>
    <col min="4619" max="4864" width="8.85546875" style="100"/>
    <col min="4865" max="4865" width="41" style="100" customWidth="1"/>
    <col min="4866" max="4867" width="12" style="100" customWidth="1"/>
    <col min="4868" max="4868" width="13.7109375" style="100" customWidth="1"/>
    <col min="4869" max="4870" width="12" style="100" customWidth="1"/>
    <col min="4871" max="4871" width="13.7109375" style="100" customWidth="1"/>
    <col min="4872" max="4872" width="8.85546875" style="100"/>
    <col min="4873" max="4873" width="11.85546875" style="100" customWidth="1"/>
    <col min="4874" max="4874" width="9.28515625" style="100" bestFit="1" customWidth="1"/>
    <col min="4875" max="5120" width="8.85546875" style="100"/>
    <col min="5121" max="5121" width="41" style="100" customWidth="1"/>
    <col min="5122" max="5123" width="12" style="100" customWidth="1"/>
    <col min="5124" max="5124" width="13.7109375" style="100" customWidth="1"/>
    <col min="5125" max="5126" width="12" style="100" customWidth="1"/>
    <col min="5127" max="5127" width="13.7109375" style="100" customWidth="1"/>
    <col min="5128" max="5128" width="8.85546875" style="100"/>
    <col min="5129" max="5129" width="11.85546875" style="100" customWidth="1"/>
    <col min="5130" max="5130" width="9.28515625" style="100" bestFit="1" customWidth="1"/>
    <col min="5131" max="5376" width="8.85546875" style="100"/>
    <col min="5377" max="5377" width="41" style="100" customWidth="1"/>
    <col min="5378" max="5379" width="12" style="100" customWidth="1"/>
    <col min="5380" max="5380" width="13.7109375" style="100" customWidth="1"/>
    <col min="5381" max="5382" width="12" style="100" customWidth="1"/>
    <col min="5383" max="5383" width="13.7109375" style="100" customWidth="1"/>
    <col min="5384" max="5384" width="8.85546875" style="100"/>
    <col min="5385" max="5385" width="11.85546875" style="100" customWidth="1"/>
    <col min="5386" max="5386" width="9.28515625" style="100" bestFit="1" customWidth="1"/>
    <col min="5387" max="5632" width="8.85546875" style="100"/>
    <col min="5633" max="5633" width="41" style="100" customWidth="1"/>
    <col min="5634" max="5635" width="12" style="100" customWidth="1"/>
    <col min="5636" max="5636" width="13.7109375" style="100" customWidth="1"/>
    <col min="5637" max="5638" width="12" style="100" customWidth="1"/>
    <col min="5639" max="5639" width="13.7109375" style="100" customWidth="1"/>
    <col min="5640" max="5640" width="8.85546875" style="100"/>
    <col min="5641" max="5641" width="11.85546875" style="100" customWidth="1"/>
    <col min="5642" max="5642" width="9.28515625" style="100" bestFit="1" customWidth="1"/>
    <col min="5643" max="5888" width="8.85546875" style="100"/>
    <col min="5889" max="5889" width="41" style="100" customWidth="1"/>
    <col min="5890" max="5891" width="12" style="100" customWidth="1"/>
    <col min="5892" max="5892" width="13.7109375" style="100" customWidth="1"/>
    <col min="5893" max="5894" width="12" style="100" customWidth="1"/>
    <col min="5895" max="5895" width="13.7109375" style="100" customWidth="1"/>
    <col min="5896" max="5896" width="8.85546875" style="100"/>
    <col min="5897" max="5897" width="11.85546875" style="100" customWidth="1"/>
    <col min="5898" max="5898" width="9.28515625" style="100" bestFit="1" customWidth="1"/>
    <col min="5899" max="6144" width="8.85546875" style="100"/>
    <col min="6145" max="6145" width="41" style="100" customWidth="1"/>
    <col min="6146" max="6147" width="12" style="100" customWidth="1"/>
    <col min="6148" max="6148" width="13.7109375" style="100" customWidth="1"/>
    <col min="6149" max="6150" width="12" style="100" customWidth="1"/>
    <col min="6151" max="6151" width="13.7109375" style="100" customWidth="1"/>
    <col min="6152" max="6152" width="8.85546875" style="100"/>
    <col min="6153" max="6153" width="11.85546875" style="100" customWidth="1"/>
    <col min="6154" max="6154" width="9.28515625" style="100" bestFit="1" customWidth="1"/>
    <col min="6155" max="6400" width="8.85546875" style="100"/>
    <col min="6401" max="6401" width="41" style="100" customWidth="1"/>
    <col min="6402" max="6403" width="12" style="100" customWidth="1"/>
    <col min="6404" max="6404" width="13.7109375" style="100" customWidth="1"/>
    <col min="6405" max="6406" width="12" style="100" customWidth="1"/>
    <col min="6407" max="6407" width="13.7109375" style="100" customWidth="1"/>
    <col min="6408" max="6408" width="8.85546875" style="100"/>
    <col min="6409" max="6409" width="11.85546875" style="100" customWidth="1"/>
    <col min="6410" max="6410" width="9.28515625" style="100" bestFit="1" customWidth="1"/>
    <col min="6411" max="6656" width="8.85546875" style="100"/>
    <col min="6657" max="6657" width="41" style="100" customWidth="1"/>
    <col min="6658" max="6659" width="12" style="100" customWidth="1"/>
    <col min="6660" max="6660" width="13.7109375" style="100" customWidth="1"/>
    <col min="6661" max="6662" width="12" style="100" customWidth="1"/>
    <col min="6663" max="6663" width="13.7109375" style="100" customWidth="1"/>
    <col min="6664" max="6664" width="8.85546875" style="100"/>
    <col min="6665" max="6665" width="11.85546875" style="100" customWidth="1"/>
    <col min="6666" max="6666" width="9.28515625" style="100" bestFit="1" customWidth="1"/>
    <col min="6667" max="6912" width="8.85546875" style="100"/>
    <col min="6913" max="6913" width="41" style="100" customWidth="1"/>
    <col min="6914" max="6915" width="12" style="100" customWidth="1"/>
    <col min="6916" max="6916" width="13.7109375" style="100" customWidth="1"/>
    <col min="6917" max="6918" width="12" style="100" customWidth="1"/>
    <col min="6919" max="6919" width="13.7109375" style="100" customWidth="1"/>
    <col min="6920" max="6920" width="8.85546875" style="100"/>
    <col min="6921" max="6921" width="11.85546875" style="100" customWidth="1"/>
    <col min="6922" max="6922" width="9.28515625" style="100" bestFit="1" customWidth="1"/>
    <col min="6923" max="7168" width="8.85546875" style="100"/>
    <col min="7169" max="7169" width="41" style="100" customWidth="1"/>
    <col min="7170" max="7171" width="12" style="100" customWidth="1"/>
    <col min="7172" max="7172" width="13.7109375" style="100" customWidth="1"/>
    <col min="7173" max="7174" width="12" style="100" customWidth="1"/>
    <col min="7175" max="7175" width="13.7109375" style="100" customWidth="1"/>
    <col min="7176" max="7176" width="8.85546875" style="100"/>
    <col min="7177" max="7177" width="11.85546875" style="100" customWidth="1"/>
    <col min="7178" max="7178" width="9.28515625" style="100" bestFit="1" customWidth="1"/>
    <col min="7179" max="7424" width="8.85546875" style="100"/>
    <col min="7425" max="7425" width="41" style="100" customWidth="1"/>
    <col min="7426" max="7427" width="12" style="100" customWidth="1"/>
    <col min="7428" max="7428" width="13.7109375" style="100" customWidth="1"/>
    <col min="7429" max="7430" width="12" style="100" customWidth="1"/>
    <col min="7431" max="7431" width="13.7109375" style="100" customWidth="1"/>
    <col min="7432" max="7432" width="8.85546875" style="100"/>
    <col min="7433" max="7433" width="11.85546875" style="100" customWidth="1"/>
    <col min="7434" max="7434" width="9.28515625" style="100" bestFit="1" customWidth="1"/>
    <col min="7435" max="7680" width="8.85546875" style="100"/>
    <col min="7681" max="7681" width="41" style="100" customWidth="1"/>
    <col min="7682" max="7683" width="12" style="100" customWidth="1"/>
    <col min="7684" max="7684" width="13.7109375" style="100" customWidth="1"/>
    <col min="7685" max="7686" width="12" style="100" customWidth="1"/>
    <col min="7687" max="7687" width="13.7109375" style="100" customWidth="1"/>
    <col min="7688" max="7688" width="8.85546875" style="100"/>
    <col min="7689" max="7689" width="11.85546875" style="100" customWidth="1"/>
    <col min="7690" max="7690" width="9.28515625" style="100" bestFit="1" customWidth="1"/>
    <col min="7691" max="7936" width="8.85546875" style="100"/>
    <col min="7937" max="7937" width="41" style="100" customWidth="1"/>
    <col min="7938" max="7939" width="12" style="100" customWidth="1"/>
    <col min="7940" max="7940" width="13.7109375" style="100" customWidth="1"/>
    <col min="7941" max="7942" width="12" style="100" customWidth="1"/>
    <col min="7943" max="7943" width="13.7109375" style="100" customWidth="1"/>
    <col min="7944" max="7944" width="8.85546875" style="100"/>
    <col min="7945" max="7945" width="11.85546875" style="100" customWidth="1"/>
    <col min="7946" max="7946" width="9.28515625" style="100" bestFit="1" customWidth="1"/>
    <col min="7947" max="8192" width="8.85546875" style="100"/>
    <col min="8193" max="8193" width="41" style="100" customWidth="1"/>
    <col min="8194" max="8195" width="12" style="100" customWidth="1"/>
    <col min="8196" max="8196" width="13.7109375" style="100" customWidth="1"/>
    <col min="8197" max="8198" width="12" style="100" customWidth="1"/>
    <col min="8199" max="8199" width="13.7109375" style="100" customWidth="1"/>
    <col min="8200" max="8200" width="8.85546875" style="100"/>
    <col min="8201" max="8201" width="11.85546875" style="100" customWidth="1"/>
    <col min="8202" max="8202" width="9.28515625" style="100" bestFit="1" customWidth="1"/>
    <col min="8203" max="8448" width="8.85546875" style="100"/>
    <col min="8449" max="8449" width="41" style="100" customWidth="1"/>
    <col min="8450" max="8451" width="12" style="100" customWidth="1"/>
    <col min="8452" max="8452" width="13.7109375" style="100" customWidth="1"/>
    <col min="8453" max="8454" width="12" style="100" customWidth="1"/>
    <col min="8455" max="8455" width="13.7109375" style="100" customWidth="1"/>
    <col min="8456" max="8456" width="8.85546875" style="100"/>
    <col min="8457" max="8457" width="11.85546875" style="100" customWidth="1"/>
    <col min="8458" max="8458" width="9.28515625" style="100" bestFit="1" customWidth="1"/>
    <col min="8459" max="8704" width="8.85546875" style="100"/>
    <col min="8705" max="8705" width="41" style="100" customWidth="1"/>
    <col min="8706" max="8707" width="12" style="100" customWidth="1"/>
    <col min="8708" max="8708" width="13.7109375" style="100" customWidth="1"/>
    <col min="8709" max="8710" width="12" style="100" customWidth="1"/>
    <col min="8711" max="8711" width="13.7109375" style="100" customWidth="1"/>
    <col min="8712" max="8712" width="8.85546875" style="100"/>
    <col min="8713" max="8713" width="11.85546875" style="100" customWidth="1"/>
    <col min="8714" max="8714" width="9.28515625" style="100" bestFit="1" customWidth="1"/>
    <col min="8715" max="8960" width="8.85546875" style="100"/>
    <col min="8961" max="8961" width="41" style="100" customWidth="1"/>
    <col min="8962" max="8963" width="12" style="100" customWidth="1"/>
    <col min="8964" max="8964" width="13.7109375" style="100" customWidth="1"/>
    <col min="8965" max="8966" width="12" style="100" customWidth="1"/>
    <col min="8967" max="8967" width="13.7109375" style="100" customWidth="1"/>
    <col min="8968" max="8968" width="8.85546875" style="100"/>
    <col min="8969" max="8969" width="11.85546875" style="100" customWidth="1"/>
    <col min="8970" max="8970" width="9.28515625" style="100" bestFit="1" customWidth="1"/>
    <col min="8971" max="9216" width="8.85546875" style="100"/>
    <col min="9217" max="9217" width="41" style="100" customWidth="1"/>
    <col min="9218" max="9219" width="12" style="100" customWidth="1"/>
    <col min="9220" max="9220" width="13.7109375" style="100" customWidth="1"/>
    <col min="9221" max="9222" width="12" style="100" customWidth="1"/>
    <col min="9223" max="9223" width="13.7109375" style="100" customWidth="1"/>
    <col min="9224" max="9224" width="8.85546875" style="100"/>
    <col min="9225" max="9225" width="11.85546875" style="100" customWidth="1"/>
    <col min="9226" max="9226" width="9.28515625" style="100" bestFit="1" customWidth="1"/>
    <col min="9227" max="9472" width="8.85546875" style="100"/>
    <col min="9473" max="9473" width="41" style="100" customWidth="1"/>
    <col min="9474" max="9475" width="12" style="100" customWidth="1"/>
    <col min="9476" max="9476" width="13.7109375" style="100" customWidth="1"/>
    <col min="9477" max="9478" width="12" style="100" customWidth="1"/>
    <col min="9479" max="9479" width="13.7109375" style="100" customWidth="1"/>
    <col min="9480" max="9480" width="8.85546875" style="100"/>
    <col min="9481" max="9481" width="11.85546875" style="100" customWidth="1"/>
    <col min="9482" max="9482" width="9.28515625" style="100" bestFit="1" customWidth="1"/>
    <col min="9483" max="9728" width="8.85546875" style="100"/>
    <col min="9729" max="9729" width="41" style="100" customWidth="1"/>
    <col min="9730" max="9731" width="12" style="100" customWidth="1"/>
    <col min="9732" max="9732" width="13.7109375" style="100" customWidth="1"/>
    <col min="9733" max="9734" width="12" style="100" customWidth="1"/>
    <col min="9735" max="9735" width="13.7109375" style="100" customWidth="1"/>
    <col min="9736" max="9736" width="8.85546875" style="100"/>
    <col min="9737" max="9737" width="11.85546875" style="100" customWidth="1"/>
    <col min="9738" max="9738" width="9.28515625" style="100" bestFit="1" customWidth="1"/>
    <col min="9739" max="9984" width="8.85546875" style="100"/>
    <col min="9985" max="9985" width="41" style="100" customWidth="1"/>
    <col min="9986" max="9987" width="12" style="100" customWidth="1"/>
    <col min="9988" max="9988" width="13.7109375" style="100" customWidth="1"/>
    <col min="9989" max="9990" width="12" style="100" customWidth="1"/>
    <col min="9991" max="9991" width="13.7109375" style="100" customWidth="1"/>
    <col min="9992" max="9992" width="8.85546875" style="100"/>
    <col min="9993" max="9993" width="11.85546875" style="100" customWidth="1"/>
    <col min="9994" max="9994" width="9.28515625" style="100" bestFit="1" customWidth="1"/>
    <col min="9995" max="10240" width="8.85546875" style="100"/>
    <col min="10241" max="10241" width="41" style="100" customWidth="1"/>
    <col min="10242" max="10243" width="12" style="100" customWidth="1"/>
    <col min="10244" max="10244" width="13.7109375" style="100" customWidth="1"/>
    <col min="10245" max="10246" width="12" style="100" customWidth="1"/>
    <col min="10247" max="10247" width="13.7109375" style="100" customWidth="1"/>
    <col min="10248" max="10248" width="8.85546875" style="100"/>
    <col min="10249" max="10249" width="11.85546875" style="100" customWidth="1"/>
    <col min="10250" max="10250" width="9.28515625" style="100" bestFit="1" customWidth="1"/>
    <col min="10251" max="10496" width="8.85546875" style="100"/>
    <col min="10497" max="10497" width="41" style="100" customWidth="1"/>
    <col min="10498" max="10499" width="12" style="100" customWidth="1"/>
    <col min="10500" max="10500" width="13.7109375" style="100" customWidth="1"/>
    <col min="10501" max="10502" width="12" style="100" customWidth="1"/>
    <col min="10503" max="10503" width="13.7109375" style="100" customWidth="1"/>
    <col min="10504" max="10504" width="8.85546875" style="100"/>
    <col min="10505" max="10505" width="11.85546875" style="100" customWidth="1"/>
    <col min="10506" max="10506" width="9.28515625" style="100" bestFit="1" customWidth="1"/>
    <col min="10507" max="10752" width="8.85546875" style="100"/>
    <col min="10753" max="10753" width="41" style="100" customWidth="1"/>
    <col min="10754" max="10755" width="12" style="100" customWidth="1"/>
    <col min="10756" max="10756" width="13.7109375" style="100" customWidth="1"/>
    <col min="10757" max="10758" width="12" style="100" customWidth="1"/>
    <col min="10759" max="10759" width="13.7109375" style="100" customWidth="1"/>
    <col min="10760" max="10760" width="8.85546875" style="100"/>
    <col min="10761" max="10761" width="11.85546875" style="100" customWidth="1"/>
    <col min="10762" max="10762" width="9.28515625" style="100" bestFit="1" customWidth="1"/>
    <col min="10763" max="11008" width="8.85546875" style="100"/>
    <col min="11009" max="11009" width="41" style="100" customWidth="1"/>
    <col min="11010" max="11011" width="12" style="100" customWidth="1"/>
    <col min="11012" max="11012" width="13.7109375" style="100" customWidth="1"/>
    <col min="11013" max="11014" width="12" style="100" customWidth="1"/>
    <col min="11015" max="11015" width="13.7109375" style="100" customWidth="1"/>
    <col min="11016" max="11016" width="8.85546875" style="100"/>
    <col min="11017" max="11017" width="11.85546875" style="100" customWidth="1"/>
    <col min="11018" max="11018" width="9.28515625" style="100" bestFit="1" customWidth="1"/>
    <col min="11019" max="11264" width="8.85546875" style="100"/>
    <col min="11265" max="11265" width="41" style="100" customWidth="1"/>
    <col min="11266" max="11267" width="12" style="100" customWidth="1"/>
    <col min="11268" max="11268" width="13.7109375" style="100" customWidth="1"/>
    <col min="11269" max="11270" width="12" style="100" customWidth="1"/>
    <col min="11271" max="11271" width="13.7109375" style="100" customWidth="1"/>
    <col min="11272" max="11272" width="8.85546875" style="100"/>
    <col min="11273" max="11273" width="11.85546875" style="100" customWidth="1"/>
    <col min="11274" max="11274" width="9.28515625" style="100" bestFit="1" customWidth="1"/>
    <col min="11275" max="11520" width="8.85546875" style="100"/>
    <col min="11521" max="11521" width="41" style="100" customWidth="1"/>
    <col min="11522" max="11523" width="12" style="100" customWidth="1"/>
    <col min="11524" max="11524" width="13.7109375" style="100" customWidth="1"/>
    <col min="11525" max="11526" width="12" style="100" customWidth="1"/>
    <col min="11527" max="11527" width="13.7109375" style="100" customWidth="1"/>
    <col min="11528" max="11528" width="8.85546875" style="100"/>
    <col min="11529" max="11529" width="11.85546875" style="100" customWidth="1"/>
    <col min="11530" max="11530" width="9.28515625" style="100" bestFit="1" customWidth="1"/>
    <col min="11531" max="11776" width="8.85546875" style="100"/>
    <col min="11777" max="11777" width="41" style="100" customWidth="1"/>
    <col min="11778" max="11779" width="12" style="100" customWidth="1"/>
    <col min="11780" max="11780" width="13.7109375" style="100" customWidth="1"/>
    <col min="11781" max="11782" width="12" style="100" customWidth="1"/>
    <col min="11783" max="11783" width="13.7109375" style="100" customWidth="1"/>
    <col min="11784" max="11784" width="8.85546875" style="100"/>
    <col min="11785" max="11785" width="11.85546875" style="100" customWidth="1"/>
    <col min="11786" max="11786" width="9.28515625" style="100" bestFit="1" customWidth="1"/>
    <col min="11787" max="12032" width="8.85546875" style="100"/>
    <col min="12033" max="12033" width="41" style="100" customWidth="1"/>
    <col min="12034" max="12035" width="12" style="100" customWidth="1"/>
    <col min="12036" max="12036" width="13.7109375" style="100" customWidth="1"/>
    <col min="12037" max="12038" width="12" style="100" customWidth="1"/>
    <col min="12039" max="12039" width="13.7109375" style="100" customWidth="1"/>
    <col min="12040" max="12040" width="8.85546875" style="100"/>
    <col min="12041" max="12041" width="11.85546875" style="100" customWidth="1"/>
    <col min="12042" max="12042" width="9.28515625" style="100" bestFit="1" customWidth="1"/>
    <col min="12043" max="12288" width="8.85546875" style="100"/>
    <col min="12289" max="12289" width="41" style="100" customWidth="1"/>
    <col min="12290" max="12291" width="12" style="100" customWidth="1"/>
    <col min="12292" max="12292" width="13.7109375" style="100" customWidth="1"/>
    <col min="12293" max="12294" width="12" style="100" customWidth="1"/>
    <col min="12295" max="12295" width="13.7109375" style="100" customWidth="1"/>
    <col min="12296" max="12296" width="8.85546875" style="100"/>
    <col min="12297" max="12297" width="11.85546875" style="100" customWidth="1"/>
    <col min="12298" max="12298" width="9.28515625" style="100" bestFit="1" customWidth="1"/>
    <col min="12299" max="12544" width="8.85546875" style="100"/>
    <col min="12545" max="12545" width="41" style="100" customWidth="1"/>
    <col min="12546" max="12547" width="12" style="100" customWidth="1"/>
    <col min="12548" max="12548" width="13.7109375" style="100" customWidth="1"/>
    <col min="12549" max="12550" width="12" style="100" customWidth="1"/>
    <col min="12551" max="12551" width="13.7109375" style="100" customWidth="1"/>
    <col min="12552" max="12552" width="8.85546875" style="100"/>
    <col min="12553" max="12553" width="11.85546875" style="100" customWidth="1"/>
    <col min="12554" max="12554" width="9.28515625" style="100" bestFit="1" customWidth="1"/>
    <col min="12555" max="12800" width="8.85546875" style="100"/>
    <col min="12801" max="12801" width="41" style="100" customWidth="1"/>
    <col min="12802" max="12803" width="12" style="100" customWidth="1"/>
    <col min="12804" max="12804" width="13.7109375" style="100" customWidth="1"/>
    <col min="12805" max="12806" width="12" style="100" customWidth="1"/>
    <col min="12807" max="12807" width="13.7109375" style="100" customWidth="1"/>
    <col min="12808" max="12808" width="8.85546875" style="100"/>
    <col min="12809" max="12809" width="11.85546875" style="100" customWidth="1"/>
    <col min="12810" max="12810" width="9.28515625" style="100" bestFit="1" customWidth="1"/>
    <col min="12811" max="13056" width="8.85546875" style="100"/>
    <col min="13057" max="13057" width="41" style="100" customWidth="1"/>
    <col min="13058" max="13059" width="12" style="100" customWidth="1"/>
    <col min="13060" max="13060" width="13.7109375" style="100" customWidth="1"/>
    <col min="13061" max="13062" width="12" style="100" customWidth="1"/>
    <col min="13063" max="13063" width="13.7109375" style="100" customWidth="1"/>
    <col min="13064" max="13064" width="8.85546875" style="100"/>
    <col min="13065" max="13065" width="11.85546875" style="100" customWidth="1"/>
    <col min="13066" max="13066" width="9.28515625" style="100" bestFit="1" customWidth="1"/>
    <col min="13067" max="13312" width="8.85546875" style="100"/>
    <col min="13313" max="13313" width="41" style="100" customWidth="1"/>
    <col min="13314" max="13315" width="12" style="100" customWidth="1"/>
    <col min="13316" max="13316" width="13.7109375" style="100" customWidth="1"/>
    <col min="13317" max="13318" width="12" style="100" customWidth="1"/>
    <col min="13319" max="13319" width="13.7109375" style="100" customWidth="1"/>
    <col min="13320" max="13320" width="8.85546875" style="100"/>
    <col min="13321" max="13321" width="11.85546875" style="100" customWidth="1"/>
    <col min="13322" max="13322" width="9.28515625" style="100" bestFit="1" customWidth="1"/>
    <col min="13323" max="13568" width="8.85546875" style="100"/>
    <col min="13569" max="13569" width="41" style="100" customWidth="1"/>
    <col min="13570" max="13571" width="12" style="100" customWidth="1"/>
    <col min="13572" max="13572" width="13.7109375" style="100" customWidth="1"/>
    <col min="13573" max="13574" width="12" style="100" customWidth="1"/>
    <col min="13575" max="13575" width="13.7109375" style="100" customWidth="1"/>
    <col min="13576" max="13576" width="8.85546875" style="100"/>
    <col min="13577" max="13577" width="11.85546875" style="100" customWidth="1"/>
    <col min="13578" max="13578" width="9.28515625" style="100" bestFit="1" customWidth="1"/>
    <col min="13579" max="13824" width="8.85546875" style="100"/>
    <col min="13825" max="13825" width="41" style="100" customWidth="1"/>
    <col min="13826" max="13827" width="12" style="100" customWidth="1"/>
    <col min="13828" max="13828" width="13.7109375" style="100" customWidth="1"/>
    <col min="13829" max="13830" width="12" style="100" customWidth="1"/>
    <col min="13831" max="13831" width="13.7109375" style="100" customWidth="1"/>
    <col min="13832" max="13832" width="8.85546875" style="100"/>
    <col min="13833" max="13833" width="11.85546875" style="100" customWidth="1"/>
    <col min="13834" max="13834" width="9.28515625" style="100" bestFit="1" customWidth="1"/>
    <col min="13835" max="14080" width="8.85546875" style="100"/>
    <col min="14081" max="14081" width="41" style="100" customWidth="1"/>
    <col min="14082" max="14083" width="12" style="100" customWidth="1"/>
    <col min="14084" max="14084" width="13.7109375" style="100" customWidth="1"/>
    <col min="14085" max="14086" width="12" style="100" customWidth="1"/>
    <col min="14087" max="14087" width="13.7109375" style="100" customWidth="1"/>
    <col min="14088" max="14088" width="8.85546875" style="100"/>
    <col min="14089" max="14089" width="11.85546875" style="100" customWidth="1"/>
    <col min="14090" max="14090" width="9.28515625" style="100" bestFit="1" customWidth="1"/>
    <col min="14091" max="14336" width="8.85546875" style="100"/>
    <col min="14337" max="14337" width="41" style="100" customWidth="1"/>
    <col min="14338" max="14339" width="12" style="100" customWidth="1"/>
    <col min="14340" max="14340" width="13.7109375" style="100" customWidth="1"/>
    <col min="14341" max="14342" width="12" style="100" customWidth="1"/>
    <col min="14343" max="14343" width="13.7109375" style="100" customWidth="1"/>
    <col min="14344" max="14344" width="8.85546875" style="100"/>
    <col min="14345" max="14345" width="11.85546875" style="100" customWidth="1"/>
    <col min="14346" max="14346" width="9.28515625" style="100" bestFit="1" customWidth="1"/>
    <col min="14347" max="14592" width="8.85546875" style="100"/>
    <col min="14593" max="14593" width="41" style="100" customWidth="1"/>
    <col min="14594" max="14595" width="12" style="100" customWidth="1"/>
    <col min="14596" max="14596" width="13.7109375" style="100" customWidth="1"/>
    <col min="14597" max="14598" width="12" style="100" customWidth="1"/>
    <col min="14599" max="14599" width="13.7109375" style="100" customWidth="1"/>
    <col min="14600" max="14600" width="8.85546875" style="100"/>
    <col min="14601" max="14601" width="11.85546875" style="100" customWidth="1"/>
    <col min="14602" max="14602" width="9.28515625" style="100" bestFit="1" customWidth="1"/>
    <col min="14603" max="14848" width="8.85546875" style="100"/>
    <col min="14849" max="14849" width="41" style="100" customWidth="1"/>
    <col min="14850" max="14851" width="12" style="100" customWidth="1"/>
    <col min="14852" max="14852" width="13.7109375" style="100" customWidth="1"/>
    <col min="14853" max="14854" width="12" style="100" customWidth="1"/>
    <col min="14855" max="14855" width="13.7109375" style="100" customWidth="1"/>
    <col min="14856" max="14856" width="8.85546875" style="100"/>
    <col min="14857" max="14857" width="11.85546875" style="100" customWidth="1"/>
    <col min="14858" max="14858" width="9.28515625" style="100" bestFit="1" customWidth="1"/>
    <col min="14859" max="15104" width="8.85546875" style="100"/>
    <col min="15105" max="15105" width="41" style="100" customWidth="1"/>
    <col min="15106" max="15107" width="12" style="100" customWidth="1"/>
    <col min="15108" max="15108" width="13.7109375" style="100" customWidth="1"/>
    <col min="15109" max="15110" width="12" style="100" customWidth="1"/>
    <col min="15111" max="15111" width="13.7109375" style="100" customWidth="1"/>
    <col min="15112" max="15112" width="8.85546875" style="100"/>
    <col min="15113" max="15113" width="11.85546875" style="100" customWidth="1"/>
    <col min="15114" max="15114" width="9.28515625" style="100" bestFit="1" customWidth="1"/>
    <col min="15115" max="15360" width="8.85546875" style="100"/>
    <col min="15361" max="15361" width="41" style="100" customWidth="1"/>
    <col min="15362" max="15363" width="12" style="100" customWidth="1"/>
    <col min="15364" max="15364" width="13.7109375" style="100" customWidth="1"/>
    <col min="15365" max="15366" width="12" style="100" customWidth="1"/>
    <col min="15367" max="15367" width="13.7109375" style="100" customWidth="1"/>
    <col min="15368" max="15368" width="8.85546875" style="100"/>
    <col min="15369" max="15369" width="11.85546875" style="100" customWidth="1"/>
    <col min="15370" max="15370" width="9.28515625" style="100" bestFit="1" customWidth="1"/>
    <col min="15371" max="15616" width="8.85546875" style="100"/>
    <col min="15617" max="15617" width="41" style="100" customWidth="1"/>
    <col min="15618" max="15619" width="12" style="100" customWidth="1"/>
    <col min="15620" max="15620" width="13.7109375" style="100" customWidth="1"/>
    <col min="15621" max="15622" width="12" style="100" customWidth="1"/>
    <col min="15623" max="15623" width="13.7109375" style="100" customWidth="1"/>
    <col min="15624" max="15624" width="8.85546875" style="100"/>
    <col min="15625" max="15625" width="11.85546875" style="100" customWidth="1"/>
    <col min="15626" max="15626" width="9.28515625" style="100" bestFit="1" customWidth="1"/>
    <col min="15627" max="15872" width="8.85546875" style="100"/>
    <col min="15873" max="15873" width="41" style="100" customWidth="1"/>
    <col min="15874" max="15875" width="12" style="100" customWidth="1"/>
    <col min="15876" max="15876" width="13.7109375" style="100" customWidth="1"/>
    <col min="15877" max="15878" width="12" style="100" customWidth="1"/>
    <col min="15879" max="15879" width="13.7109375" style="100" customWidth="1"/>
    <col min="15880" max="15880" width="8.85546875" style="100"/>
    <col min="15881" max="15881" width="11.85546875" style="100" customWidth="1"/>
    <col min="15882" max="15882" width="9.28515625" style="100" bestFit="1" customWidth="1"/>
    <col min="15883" max="16128" width="8.85546875" style="100"/>
    <col min="16129" max="16129" width="41" style="100" customWidth="1"/>
    <col min="16130" max="16131" width="12" style="100" customWidth="1"/>
    <col min="16132" max="16132" width="13.7109375" style="100" customWidth="1"/>
    <col min="16133" max="16134" width="12" style="100" customWidth="1"/>
    <col min="16135" max="16135" width="13.7109375" style="100" customWidth="1"/>
    <col min="16136" max="16136" width="8.85546875" style="100"/>
    <col min="16137" max="16137" width="11.85546875" style="100" customWidth="1"/>
    <col min="16138" max="16138" width="9.28515625" style="100" bestFit="1" customWidth="1"/>
    <col min="16139" max="16384" width="8.85546875" style="100"/>
  </cols>
  <sheetData>
    <row r="1" spans="1:33" s="83" customFormat="1" ht="22.5" customHeight="1" x14ac:dyDescent="0.3">
      <c r="A1" s="394" t="s">
        <v>94</v>
      </c>
      <c r="B1" s="394"/>
      <c r="C1" s="394"/>
      <c r="D1" s="394"/>
      <c r="E1" s="394"/>
      <c r="F1" s="394"/>
      <c r="G1" s="394"/>
      <c r="I1" s="120"/>
    </row>
    <row r="2" spans="1:33" s="83" customFormat="1" ht="22.5" customHeight="1" x14ac:dyDescent="0.3">
      <c r="A2" s="412" t="s">
        <v>95</v>
      </c>
      <c r="B2" s="412"/>
      <c r="C2" s="412"/>
      <c r="D2" s="412"/>
      <c r="E2" s="412"/>
      <c r="F2" s="412"/>
      <c r="G2" s="412"/>
      <c r="I2" s="120"/>
    </row>
    <row r="3" spans="1:33" s="86" customFormat="1" ht="26.25" customHeight="1" x14ac:dyDescent="0.3">
      <c r="A3" s="279" t="s">
        <v>243</v>
      </c>
      <c r="B3" s="84"/>
      <c r="C3" s="84"/>
      <c r="D3" s="84"/>
      <c r="E3" s="84"/>
      <c r="F3" s="84"/>
      <c r="G3" s="70" t="s">
        <v>30</v>
      </c>
      <c r="I3" s="121"/>
    </row>
    <row r="4" spans="1:33" s="86" customFormat="1" ht="66" customHeight="1" x14ac:dyDescent="0.2">
      <c r="A4" s="188"/>
      <c r="B4" s="191" t="s">
        <v>529</v>
      </c>
      <c r="C4" s="191" t="s">
        <v>530</v>
      </c>
      <c r="D4" s="143" t="s">
        <v>66</v>
      </c>
      <c r="E4" s="194" t="s">
        <v>531</v>
      </c>
      <c r="F4" s="194" t="s">
        <v>532</v>
      </c>
      <c r="G4" s="200" t="s">
        <v>66</v>
      </c>
    </row>
    <row r="5" spans="1:33" s="86" customFormat="1" ht="28.5" customHeight="1" x14ac:dyDescent="0.3">
      <c r="A5" s="122" t="s">
        <v>67</v>
      </c>
      <c r="B5" s="123">
        <v>31840</v>
      </c>
      <c r="C5" s="123">
        <f>[11]Шаблон!$H$9</f>
        <v>30411</v>
      </c>
      <c r="D5" s="203">
        <f>ROUND(C5/B5*100,1)</f>
        <v>95.5</v>
      </c>
      <c r="E5" s="202">
        <v>13267</v>
      </c>
      <c r="F5" s="123">
        <f>[11]Шаблон!$AK$9</f>
        <v>10713</v>
      </c>
      <c r="G5" s="203">
        <f>ROUND(F5/E5*100,1)</f>
        <v>80.7</v>
      </c>
      <c r="I5" s="124"/>
      <c r="J5" s="124"/>
      <c r="K5" s="125"/>
      <c r="L5" s="125"/>
      <c r="M5" s="125"/>
      <c r="N5" s="125"/>
      <c r="O5" s="125"/>
      <c r="P5" s="125"/>
      <c r="Q5" s="125"/>
      <c r="R5" s="125"/>
      <c r="S5" s="125"/>
      <c r="T5" s="125"/>
    </row>
    <row r="6" spans="1:33" s="111" customFormat="1" ht="31.5" customHeight="1" x14ac:dyDescent="0.3">
      <c r="A6" s="126" t="s">
        <v>96</v>
      </c>
      <c r="B6" s="127">
        <f>SUM(B8:B26)</f>
        <v>28460</v>
      </c>
      <c r="C6" s="127">
        <f>SUM(C8:C26)</f>
        <v>27453</v>
      </c>
      <c r="D6" s="203">
        <f>ROUND(C6/B6*100,1)</f>
        <v>96.5</v>
      </c>
      <c r="E6" s="127">
        <f>SUM(E8:E26)</f>
        <v>12110</v>
      </c>
      <c r="F6" s="127">
        <f>SUM(F8:F26)</f>
        <v>9896</v>
      </c>
      <c r="G6" s="203">
        <f>ROUND(F6/E6*100,1)</f>
        <v>81.7</v>
      </c>
      <c r="I6" s="121"/>
      <c r="J6" s="128"/>
      <c r="K6" s="128"/>
      <c r="L6" s="129"/>
      <c r="M6" s="129"/>
      <c r="N6" s="129"/>
      <c r="O6" s="129"/>
    </row>
    <row r="7" spans="1:33" s="111" customFormat="1" ht="21.6" customHeight="1" x14ac:dyDescent="0.3">
      <c r="A7" s="130" t="s">
        <v>97</v>
      </c>
      <c r="B7" s="131"/>
      <c r="C7" s="131"/>
      <c r="D7" s="132"/>
      <c r="E7" s="131"/>
      <c r="F7" s="131"/>
      <c r="G7" s="132"/>
      <c r="I7" s="121"/>
      <c r="J7" s="128"/>
      <c r="K7" s="129"/>
      <c r="L7" s="129"/>
      <c r="M7" s="129"/>
      <c r="N7" s="129"/>
      <c r="O7" s="129"/>
      <c r="AG7" s="111">
        <v>2501</v>
      </c>
    </row>
    <row r="8" spans="1:33" ht="36" customHeight="1" x14ac:dyDescent="0.3">
      <c r="A8" s="95" t="s">
        <v>34</v>
      </c>
      <c r="B8" s="280">
        <v>5610</v>
      </c>
      <c r="C8" s="97">
        <f>[11]Шаблон!$H10</f>
        <v>4658</v>
      </c>
      <c r="D8" s="284">
        <f>IF(B8=0,0,C8/B8)*100</f>
        <v>83.030303030303031</v>
      </c>
      <c r="E8" s="282">
        <v>1596</v>
      </c>
      <c r="F8" s="97">
        <f>[11]Шаблон!$AK10</f>
        <v>988</v>
      </c>
      <c r="G8" s="284">
        <f>IF(E8=0,0,F8/E8)*100</f>
        <v>61.904761904761905</v>
      </c>
      <c r="H8" s="107"/>
      <c r="I8" s="133"/>
      <c r="J8" s="128"/>
      <c r="K8" s="124"/>
      <c r="L8" s="124"/>
      <c r="M8" s="124"/>
      <c r="N8" s="124"/>
      <c r="O8" s="124"/>
    </row>
    <row r="9" spans="1:33" ht="39" customHeight="1" x14ac:dyDescent="0.3">
      <c r="A9" s="95" t="s">
        <v>35</v>
      </c>
      <c r="B9" s="280">
        <v>120</v>
      </c>
      <c r="C9" s="97">
        <f>[11]Шаблон!$H11</f>
        <v>103</v>
      </c>
      <c r="D9" s="284">
        <f t="shared" ref="D9:D26" si="0">IF(B9=0,0,C9/B9)*100</f>
        <v>85.833333333333329</v>
      </c>
      <c r="E9" s="282">
        <v>61</v>
      </c>
      <c r="F9" s="97">
        <f>[11]Шаблон!$AK11</f>
        <v>62</v>
      </c>
      <c r="G9" s="284">
        <f t="shared" ref="G9:G26" si="1">IF(E9=0,0,F9/E9)*100</f>
        <v>101.63934426229508</v>
      </c>
      <c r="I9" s="133"/>
      <c r="J9" s="128"/>
    </row>
    <row r="10" spans="1:33" s="103" customFormat="1" ht="28.5" customHeight="1" x14ac:dyDescent="0.3">
      <c r="A10" s="95" t="s">
        <v>36</v>
      </c>
      <c r="B10" s="280">
        <v>3928</v>
      </c>
      <c r="C10" s="97">
        <f>[11]Шаблон!$H12</f>
        <v>3258</v>
      </c>
      <c r="D10" s="284">
        <f t="shared" si="0"/>
        <v>82.942973523421585</v>
      </c>
      <c r="E10" s="282">
        <v>1587</v>
      </c>
      <c r="F10" s="97">
        <f>[11]Шаблон!$AK12</f>
        <v>980</v>
      </c>
      <c r="G10" s="284">
        <f t="shared" si="1"/>
        <v>61.751732829237561</v>
      </c>
      <c r="I10" s="133"/>
      <c r="J10" s="128"/>
      <c r="K10" s="100"/>
    </row>
    <row r="11" spans="1:33" ht="42" customHeight="1" x14ac:dyDescent="0.3">
      <c r="A11" s="95" t="s">
        <v>37</v>
      </c>
      <c r="B11" s="280">
        <v>784</v>
      </c>
      <c r="C11" s="97">
        <f>[11]Шаблон!$H13</f>
        <v>706</v>
      </c>
      <c r="D11" s="284">
        <f t="shared" si="0"/>
        <v>90.051020408163268</v>
      </c>
      <c r="E11" s="282">
        <v>455</v>
      </c>
      <c r="F11" s="97">
        <f>[11]Шаблон!$AK13</f>
        <v>449</v>
      </c>
      <c r="G11" s="284">
        <f t="shared" si="1"/>
        <v>98.681318681318686</v>
      </c>
      <c r="I11" s="133"/>
      <c r="J11" s="128"/>
    </row>
    <row r="12" spans="1:33" ht="42" customHeight="1" x14ac:dyDescent="0.3">
      <c r="A12" s="95" t="s">
        <v>38</v>
      </c>
      <c r="B12" s="280">
        <v>286</v>
      </c>
      <c r="C12" s="97">
        <f>[11]Шаблон!$H14</f>
        <v>261</v>
      </c>
      <c r="D12" s="284">
        <f t="shared" si="0"/>
        <v>91.258741258741267</v>
      </c>
      <c r="E12" s="282">
        <v>106</v>
      </c>
      <c r="F12" s="97">
        <f>[11]Шаблон!$AK14</f>
        <v>102</v>
      </c>
      <c r="G12" s="284">
        <f t="shared" si="1"/>
        <v>96.226415094339629</v>
      </c>
      <c r="I12" s="133"/>
      <c r="J12" s="128"/>
    </row>
    <row r="13" spans="1:33" ht="30.75" customHeight="1" x14ac:dyDescent="0.3">
      <c r="A13" s="95" t="s">
        <v>39</v>
      </c>
      <c r="B13" s="280">
        <v>990</v>
      </c>
      <c r="C13" s="97">
        <f>[11]Шаблон!$H15</f>
        <v>669</v>
      </c>
      <c r="D13" s="284">
        <f t="shared" si="0"/>
        <v>67.575757575757578</v>
      </c>
      <c r="E13" s="282">
        <v>406</v>
      </c>
      <c r="F13" s="97">
        <f>[11]Шаблон!$AK15</f>
        <v>162</v>
      </c>
      <c r="G13" s="284">
        <f t="shared" si="1"/>
        <v>39.901477832512313</v>
      </c>
      <c r="I13" s="133"/>
      <c r="J13" s="128"/>
    </row>
    <row r="14" spans="1:33" ht="41.25" customHeight="1" x14ac:dyDescent="0.3">
      <c r="A14" s="95" t="s">
        <v>40</v>
      </c>
      <c r="B14" s="280">
        <v>4802</v>
      </c>
      <c r="C14" s="97">
        <f>[11]Шаблон!$H16</f>
        <v>4763</v>
      </c>
      <c r="D14" s="284">
        <f t="shared" si="0"/>
        <v>99.187838400666379</v>
      </c>
      <c r="E14" s="282">
        <v>2095</v>
      </c>
      <c r="F14" s="97">
        <f>[11]Шаблон!$AK16</f>
        <v>1506</v>
      </c>
      <c r="G14" s="284">
        <f t="shared" si="1"/>
        <v>71.885441527446304</v>
      </c>
      <c r="I14" s="133"/>
      <c r="J14" s="128"/>
    </row>
    <row r="15" spans="1:33" ht="41.25" customHeight="1" x14ac:dyDescent="0.3">
      <c r="A15" s="95" t="s">
        <v>41</v>
      </c>
      <c r="B15" s="280">
        <v>1616</v>
      </c>
      <c r="C15" s="97">
        <f>[11]Шаблон!$H17</f>
        <v>1468</v>
      </c>
      <c r="D15" s="284">
        <f t="shared" si="0"/>
        <v>90.841584158415841</v>
      </c>
      <c r="E15" s="282">
        <v>649</v>
      </c>
      <c r="F15" s="97">
        <f>[11]Шаблон!$AK17</f>
        <v>491</v>
      </c>
      <c r="G15" s="284">
        <f t="shared" si="1"/>
        <v>75.654853620955322</v>
      </c>
      <c r="I15" s="133"/>
      <c r="J15" s="128"/>
    </row>
    <row r="16" spans="1:33" ht="41.25" customHeight="1" x14ac:dyDescent="0.3">
      <c r="A16" s="95" t="s">
        <v>42</v>
      </c>
      <c r="B16" s="280">
        <v>1034</v>
      </c>
      <c r="C16" s="97">
        <f>[11]Шаблон!$H18</f>
        <v>848</v>
      </c>
      <c r="D16" s="284">
        <f t="shared" si="0"/>
        <v>82.011605415860728</v>
      </c>
      <c r="E16" s="282">
        <v>333</v>
      </c>
      <c r="F16" s="97">
        <f>[11]Шаблон!$AK18</f>
        <v>158</v>
      </c>
      <c r="G16" s="284">
        <f t="shared" si="1"/>
        <v>47.447447447447452</v>
      </c>
      <c r="I16" s="133"/>
      <c r="J16" s="128"/>
    </row>
    <row r="17" spans="1:10" ht="28.5" customHeight="1" x14ac:dyDescent="0.3">
      <c r="A17" s="95" t="s">
        <v>43</v>
      </c>
      <c r="B17" s="280">
        <v>349</v>
      </c>
      <c r="C17" s="97">
        <f>[11]Шаблон!$H19</f>
        <v>354</v>
      </c>
      <c r="D17" s="284">
        <f t="shared" si="0"/>
        <v>101.43266475644698</v>
      </c>
      <c r="E17" s="282">
        <v>185</v>
      </c>
      <c r="F17" s="97">
        <f>[11]Шаблон!$AK19</f>
        <v>124</v>
      </c>
      <c r="G17" s="284">
        <f t="shared" si="1"/>
        <v>67.027027027027032</v>
      </c>
      <c r="I17" s="133"/>
      <c r="J17" s="128"/>
    </row>
    <row r="18" spans="1:10" ht="30.75" customHeight="1" x14ac:dyDescent="0.3">
      <c r="A18" s="95" t="s">
        <v>44</v>
      </c>
      <c r="B18" s="280">
        <v>537</v>
      </c>
      <c r="C18" s="97">
        <f>[11]Шаблон!$H20</f>
        <v>606</v>
      </c>
      <c r="D18" s="284">
        <f t="shared" si="0"/>
        <v>112.84916201117319</v>
      </c>
      <c r="E18" s="282">
        <v>247</v>
      </c>
      <c r="F18" s="97">
        <f>[11]Шаблон!$AK20</f>
        <v>224</v>
      </c>
      <c r="G18" s="284">
        <f t="shared" si="1"/>
        <v>90.688259109311744</v>
      </c>
      <c r="I18" s="133"/>
      <c r="J18" s="128"/>
    </row>
    <row r="19" spans="1:10" ht="30.75" customHeight="1" x14ac:dyDescent="0.3">
      <c r="A19" s="95" t="s">
        <v>45</v>
      </c>
      <c r="B19" s="280">
        <v>254</v>
      </c>
      <c r="C19" s="97">
        <f>[11]Шаблон!$H21</f>
        <v>272</v>
      </c>
      <c r="D19" s="284">
        <f t="shared" si="0"/>
        <v>107.08661417322836</v>
      </c>
      <c r="E19" s="282">
        <v>132</v>
      </c>
      <c r="F19" s="97">
        <f>[11]Шаблон!$AK21</f>
        <v>100</v>
      </c>
      <c r="G19" s="284">
        <f t="shared" si="1"/>
        <v>75.757575757575751</v>
      </c>
      <c r="I19" s="133"/>
      <c r="J19" s="128"/>
    </row>
    <row r="20" spans="1:10" ht="39" customHeight="1" x14ac:dyDescent="0.3">
      <c r="A20" s="95" t="s">
        <v>46</v>
      </c>
      <c r="B20" s="280">
        <v>484</v>
      </c>
      <c r="C20" s="97">
        <f>[11]Шаблон!$H22</f>
        <v>453</v>
      </c>
      <c r="D20" s="284">
        <f t="shared" si="0"/>
        <v>93.59504132231406</v>
      </c>
      <c r="E20" s="282">
        <v>238</v>
      </c>
      <c r="F20" s="97">
        <f>[11]Шаблон!$AK22</f>
        <v>147</v>
      </c>
      <c r="G20" s="284">
        <f t="shared" si="1"/>
        <v>61.764705882352942</v>
      </c>
      <c r="I20" s="133"/>
      <c r="J20" s="128"/>
    </row>
    <row r="21" spans="1:10" ht="39.75" customHeight="1" x14ac:dyDescent="0.3">
      <c r="A21" s="95" t="s">
        <v>47</v>
      </c>
      <c r="B21" s="280">
        <v>695</v>
      </c>
      <c r="C21" s="97">
        <f>[11]Шаблон!$H23</f>
        <v>734</v>
      </c>
      <c r="D21" s="284">
        <f t="shared" si="0"/>
        <v>105.6115107913669</v>
      </c>
      <c r="E21" s="282">
        <v>350</v>
      </c>
      <c r="F21" s="97">
        <f>[11]Шаблон!$AK23</f>
        <v>234</v>
      </c>
      <c r="G21" s="284">
        <f t="shared" si="1"/>
        <v>66.857142857142861</v>
      </c>
      <c r="I21" s="133"/>
      <c r="J21" s="128"/>
    </row>
    <row r="22" spans="1:10" ht="44.25" customHeight="1" x14ac:dyDescent="0.3">
      <c r="A22" s="95" t="s">
        <v>48</v>
      </c>
      <c r="B22" s="280">
        <v>4111</v>
      </c>
      <c r="C22" s="97">
        <f>[11]Шаблон!$H24</f>
        <v>5515</v>
      </c>
      <c r="D22" s="284">
        <f t="shared" si="0"/>
        <v>134.15227438579421</v>
      </c>
      <c r="E22" s="282">
        <v>2181</v>
      </c>
      <c r="F22" s="97">
        <f>[11]Шаблон!$AK24</f>
        <v>3102</v>
      </c>
      <c r="G22" s="284">
        <f t="shared" si="1"/>
        <v>142.2283356258597</v>
      </c>
      <c r="I22" s="133"/>
      <c r="J22" s="128"/>
    </row>
    <row r="23" spans="1:10" ht="31.5" customHeight="1" x14ac:dyDescent="0.3">
      <c r="A23" s="95" t="s">
        <v>49</v>
      </c>
      <c r="B23" s="280">
        <v>568</v>
      </c>
      <c r="C23" s="97">
        <f>[11]Шаблон!$H25</f>
        <v>525</v>
      </c>
      <c r="D23" s="284">
        <f t="shared" si="0"/>
        <v>92.429577464788736</v>
      </c>
      <c r="E23" s="282">
        <v>287</v>
      </c>
      <c r="F23" s="97">
        <f>[11]Шаблон!$AK25</f>
        <v>233</v>
      </c>
      <c r="G23" s="284">
        <f t="shared" si="1"/>
        <v>81.184668989547035</v>
      </c>
      <c r="I23" s="133"/>
      <c r="J23" s="128"/>
    </row>
    <row r="24" spans="1:10" ht="42" customHeight="1" x14ac:dyDescent="0.3">
      <c r="A24" s="95" t="s">
        <v>50</v>
      </c>
      <c r="B24" s="280">
        <v>1860</v>
      </c>
      <c r="C24" s="97">
        <f>[11]Шаблон!$H26</f>
        <v>1870</v>
      </c>
      <c r="D24" s="284">
        <f t="shared" si="0"/>
        <v>100.53763440860214</v>
      </c>
      <c r="E24" s="282">
        <v>1017</v>
      </c>
      <c r="F24" s="97">
        <f>[11]Шаблон!$AK26</f>
        <v>694</v>
      </c>
      <c r="G24" s="284">
        <f t="shared" si="1"/>
        <v>68.23992133726648</v>
      </c>
      <c r="I24" s="133"/>
      <c r="J24" s="128"/>
    </row>
    <row r="25" spans="1:10" ht="42" customHeight="1" x14ac:dyDescent="0.3">
      <c r="A25" s="95" t="s">
        <v>51</v>
      </c>
      <c r="B25" s="280">
        <v>157</v>
      </c>
      <c r="C25" s="97">
        <f>[11]Шаблон!$H27</f>
        <v>145</v>
      </c>
      <c r="D25" s="284">
        <f t="shared" si="0"/>
        <v>92.356687898089177</v>
      </c>
      <c r="E25" s="282">
        <v>58</v>
      </c>
      <c r="F25" s="97">
        <f>[11]Шаблон!$AK27</f>
        <v>56</v>
      </c>
      <c r="G25" s="284">
        <f t="shared" si="1"/>
        <v>96.551724137931032</v>
      </c>
      <c r="I25" s="133"/>
      <c r="J25" s="128"/>
    </row>
    <row r="26" spans="1:10" ht="29.25" customHeight="1" thickBot="1" x14ac:dyDescent="0.35">
      <c r="A26" s="95" t="s">
        <v>52</v>
      </c>
      <c r="B26" s="281">
        <v>275</v>
      </c>
      <c r="C26" s="97">
        <f>[11]Шаблон!$H28</f>
        <v>245</v>
      </c>
      <c r="D26" s="284">
        <f t="shared" si="0"/>
        <v>89.090909090909093</v>
      </c>
      <c r="E26" s="283">
        <v>127</v>
      </c>
      <c r="F26" s="97">
        <f>[11]Шаблон!$AK28</f>
        <v>84</v>
      </c>
      <c r="G26" s="284">
        <f t="shared" si="1"/>
        <v>66.141732283464577</v>
      </c>
      <c r="I26" s="133"/>
      <c r="J26" s="128"/>
    </row>
    <row r="27" spans="1:10" x14ac:dyDescent="0.3">
      <c r="A27" s="104"/>
      <c r="B27" s="101"/>
      <c r="F27" s="134"/>
      <c r="I27" s="100"/>
    </row>
    <row r="28" spans="1:10" x14ac:dyDescent="0.3">
      <c r="A28" s="104"/>
      <c r="B28" s="104"/>
      <c r="F28" s="121"/>
      <c r="I28" s="100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67</vt:i4>
      </vt:variant>
    </vt:vector>
  </HeadingPairs>
  <TitlesOfParts>
    <vt:vector size="10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Лист1</vt:lpstr>
      <vt:lpstr>'1'!Заголовки_для_печати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2021-01-14T10:57:17Z</cp:lastPrinted>
  <dcterms:created xsi:type="dcterms:W3CDTF">2020-12-10T10:35:03Z</dcterms:created>
  <dcterms:modified xsi:type="dcterms:W3CDTF">2021-10-18T09:06:17Z</dcterms:modified>
</cp:coreProperties>
</file>