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030" activeTab="14"/>
  </bookViews>
  <sheets>
    <sheet name="1" sheetId="23" r:id="rId1"/>
    <sheet name="2" sheetId="39" r:id="rId2"/>
    <sheet name="3" sheetId="42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25" r:id="rId11"/>
    <sheet name="12" sheetId="55" r:id="rId12"/>
    <sheet name="13" sheetId="56" r:id="rId13"/>
    <sheet name="14" sheetId="57" r:id="rId14"/>
    <sheet name="15" sheetId="58" r:id="rId15"/>
    <sheet name="16" sheetId="59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4">#REF!</definedName>
    <definedName name="апр" localSheetId="15">#REF!</definedName>
    <definedName name="апр" localSheetId="2">#REF!</definedName>
    <definedName name="апр" localSheetId="3">#REF!</definedName>
    <definedName name="апр" localSheetId="4">#REF!</definedName>
    <definedName name="апр" localSheetId="5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3">#REF!</definedName>
    <definedName name="дфтф" localSheetId="4">#REF!</definedName>
    <definedName name="дфтф" localSheetId="5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3">#REF!</definedName>
    <definedName name="лпдаж" localSheetId="4">#REF!</definedName>
    <definedName name="лпдаж" localSheetId="5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'1'!$A$1:$E$18</definedName>
    <definedName name="_xlnm.Print_Area" localSheetId="9">'10'!$A$1:$AB$28</definedName>
    <definedName name="_xlnm.Print_Area" localSheetId="10">'11'!$A$1:$I$20</definedName>
    <definedName name="_xlnm.Print_Area" localSheetId="11">'12'!$A$1:$AB$28</definedName>
    <definedName name="_xlnm.Print_Area" localSheetId="12">'13'!$A$1:$AB$28</definedName>
    <definedName name="_xlnm.Print_Area" localSheetId="13">'14'!$A$1:$I$20</definedName>
    <definedName name="_xlnm.Print_Area" localSheetId="14">'15'!$A$1:$AB$28</definedName>
    <definedName name="_xlnm.Print_Area" localSheetId="15">'16'!$A$1:$AB$28</definedName>
    <definedName name="_xlnm.Print_Area" localSheetId="1">'2'!$A$1:$AB$28</definedName>
    <definedName name="_xlnm.Print_Area" localSheetId="2">'3'!$A$1:$E$17</definedName>
    <definedName name="_xlnm.Print_Area" localSheetId="3">'4'!$A$1:$AB$28</definedName>
    <definedName name="_xlnm.Print_Area" localSheetId="4">'5'!$A$1:$E$17</definedName>
    <definedName name="_xlnm.Print_Area" localSheetId="5">'6'!$A$1:$AB$28</definedName>
    <definedName name="_xlnm.Print_Area" localSheetId="6">'7'!$A$1:$E$18</definedName>
    <definedName name="_xlnm.Print_Area" localSheetId="7">'8'!$A$1:$AB$28</definedName>
    <definedName name="_xlnm.Print_Area" localSheetId="8">'9'!$A$1:$E$18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3">'[1]Sheet1 (3)'!#REF!</definedName>
    <definedName name="олд" localSheetId="4">'[1]Sheet1 (3)'!#REF!</definedName>
    <definedName name="олд" localSheetId="5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'[3]Sheet1 (2)'!#REF!</definedName>
    <definedName name="оплад" localSheetId="11">'[3]Sheet1 (2)'!#REF!</definedName>
    <definedName name="оплад" localSheetId="12">'[3]Sheet1 (2)'!#REF!</definedName>
    <definedName name="оплад" localSheetId="14">'[3]Sheet1 (2)'!#REF!</definedName>
    <definedName name="оплад" localSheetId="15">'[3]Sheet1 (2)'!#REF!</definedName>
    <definedName name="оплад" localSheetId="2">'[3]Sheet1 (2)'!#REF!</definedName>
    <definedName name="оплад" localSheetId="3">'[3]Sheet1 (2)'!#REF!</definedName>
    <definedName name="оплад" localSheetId="4">'[3]Sheet1 (2)'!#REF!</definedName>
    <definedName name="оплад" localSheetId="5">'[3]Sheet1 (2)'!#REF!</definedName>
    <definedName name="оплад" localSheetId="6">'[3]Sheet1 (2)'!#REF!</definedName>
    <definedName name="оплад" localSheetId="7">'[3]Sheet1 (2)'!#REF!</definedName>
    <definedName name="оплад" localSheetId="8">'[3]Sheet1 (2)'!#REF!</definedName>
    <definedName name="оплад">'[3]Sheet1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3">#REF!</definedName>
    <definedName name="паовжф" localSheetId="4">#REF!</definedName>
    <definedName name="паовжф" localSheetId="5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1">#REF!</definedName>
    <definedName name="пар" localSheetId="12">#REF!</definedName>
    <definedName name="пар" localSheetId="14">#REF!</definedName>
    <definedName name="пар" localSheetId="15">#REF!</definedName>
    <definedName name="пар" localSheetId="2">#REF!</definedName>
    <definedName name="пар" localSheetId="3">#REF!</definedName>
    <definedName name="пар" localSheetId="4">#REF!</definedName>
    <definedName name="пар" localSheetId="5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1">#REF!</definedName>
    <definedName name="плдаж" localSheetId="12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3">#REF!</definedName>
    <definedName name="плдаж" localSheetId="4">#REF!</definedName>
    <definedName name="плдаж" localSheetId="5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1">#REF!</definedName>
    <definedName name="плдажп" localSheetId="12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3">#REF!</definedName>
    <definedName name="плдажп" localSheetId="4">#REF!</definedName>
    <definedName name="плдажп" localSheetId="5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'[3]Sheet1 (3)'!#REF!</definedName>
    <definedName name="праовл" localSheetId="11">'[3]Sheet1 (3)'!#REF!</definedName>
    <definedName name="праовл" localSheetId="12">'[3]Sheet1 (3)'!#REF!</definedName>
    <definedName name="праовл" localSheetId="14">'[3]Sheet1 (3)'!#REF!</definedName>
    <definedName name="праовл" localSheetId="15">'[3]Sheet1 (3)'!#REF!</definedName>
    <definedName name="праовл" localSheetId="2">'[3]Sheet1 (3)'!#REF!</definedName>
    <definedName name="праовл" localSheetId="3">'[3]Sheet1 (3)'!#REF!</definedName>
    <definedName name="праовл" localSheetId="4">'[3]Sheet1 (3)'!#REF!</definedName>
    <definedName name="праовл" localSheetId="5">'[3]Sheet1 (3)'!#REF!</definedName>
    <definedName name="праовл" localSheetId="6">'[3]Sheet1 (3)'!#REF!</definedName>
    <definedName name="праовл" localSheetId="7">'[3]Sheet1 (3)'!#REF!</definedName>
    <definedName name="праовл" localSheetId="8">'[3]Sheet1 (3)'!#REF!</definedName>
    <definedName name="праовл">'[3]Sheet1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3">#REF!</definedName>
    <definedName name="проавлф" localSheetId="4">#REF!</definedName>
    <definedName name="проавлф" localSheetId="5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1">#REF!</definedName>
    <definedName name="рпа" localSheetId="12">#REF!</definedName>
    <definedName name="рпа" localSheetId="14">#REF!</definedName>
    <definedName name="рпа" localSheetId="15">#REF!</definedName>
    <definedName name="рпа" localSheetId="2">#REF!</definedName>
    <definedName name="рпа" localSheetId="3">#REF!</definedName>
    <definedName name="рпа" localSheetId="4">#REF!</definedName>
    <definedName name="рпа" localSheetId="5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'[3]Sheet1 (2)'!#REF!</definedName>
    <definedName name="рррр" localSheetId="11">'[3]Sheet1 (2)'!#REF!</definedName>
    <definedName name="рррр" localSheetId="12">'[3]Sheet1 (2)'!#REF!</definedName>
    <definedName name="рррр" localSheetId="14">'[3]Sheet1 (2)'!#REF!</definedName>
    <definedName name="рррр" localSheetId="15">'[3]Sheet1 (2)'!#REF!</definedName>
    <definedName name="рррр" localSheetId="2">'[3]Sheet1 (2)'!#REF!</definedName>
    <definedName name="рррр" localSheetId="3">'[3]Sheet1 (2)'!#REF!</definedName>
    <definedName name="рррр" localSheetId="4">'[3]Sheet1 (2)'!#REF!</definedName>
    <definedName name="рррр" localSheetId="5">'[3]Sheet1 (2)'!#REF!</definedName>
    <definedName name="рррр" localSheetId="6">'[3]Sheet1 (2)'!#REF!</definedName>
    <definedName name="рррр" localSheetId="7">'[3]Sheet1 (2)'!#REF!</definedName>
    <definedName name="рррр" localSheetId="8">'[3]Sheet1 (2)'!#REF!</definedName>
    <definedName name="рррр">'[3]Sheet1 (2)'!#REF!</definedName>
    <definedName name="ррррау" localSheetId="9">'[1]Sheet1 (3)'!#REF!</definedName>
    <definedName name="ррррау" localSheetId="11">'[1]Sheet1 (3)'!#REF!</definedName>
    <definedName name="ррррау" localSheetId="12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3">'[1]Sheet1 (3)'!#REF!</definedName>
    <definedName name="ррррау" localSheetId="4">'[1]Sheet1 (3)'!#REF!</definedName>
    <definedName name="ррррау" localSheetId="5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[4]Sheet3!$A$2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56" l="1"/>
  <c r="X10" i="56"/>
  <c r="X11" i="56"/>
  <c r="X12" i="56"/>
  <c r="X13" i="56"/>
  <c r="X14" i="56"/>
  <c r="X15" i="56"/>
  <c r="X16" i="56"/>
  <c r="X17" i="56"/>
  <c r="X18" i="56"/>
  <c r="X19" i="56"/>
  <c r="X20" i="56"/>
  <c r="X21" i="56"/>
  <c r="X22" i="56"/>
  <c r="X23" i="56"/>
  <c r="X24" i="56"/>
  <c r="X25" i="56"/>
  <c r="X26" i="56"/>
  <c r="X27" i="56"/>
  <c r="X28" i="56"/>
  <c r="X8" i="56"/>
  <c r="U9" i="56"/>
  <c r="U10" i="56"/>
  <c r="U11" i="56"/>
  <c r="U12" i="56"/>
  <c r="U13" i="56"/>
  <c r="U14" i="56"/>
  <c r="U15" i="56"/>
  <c r="U16" i="56"/>
  <c r="U17" i="56"/>
  <c r="U18" i="56"/>
  <c r="U19" i="56"/>
  <c r="U20" i="56"/>
  <c r="U21" i="56"/>
  <c r="U22" i="56"/>
  <c r="U23" i="56"/>
  <c r="U24" i="56"/>
  <c r="U25" i="56"/>
  <c r="U26" i="56"/>
  <c r="U27" i="56"/>
  <c r="U28" i="56"/>
  <c r="U8" i="56"/>
  <c r="R9" i="56"/>
  <c r="R10" i="56"/>
  <c r="R11" i="56"/>
  <c r="R12" i="56"/>
  <c r="R13" i="56"/>
  <c r="R14" i="56"/>
  <c r="R15" i="56"/>
  <c r="R16" i="56"/>
  <c r="R17" i="56"/>
  <c r="R18" i="56"/>
  <c r="R19" i="56"/>
  <c r="R20" i="56"/>
  <c r="R21" i="56"/>
  <c r="R22" i="56"/>
  <c r="R23" i="56"/>
  <c r="R24" i="56"/>
  <c r="R25" i="56"/>
  <c r="R26" i="56"/>
  <c r="R27" i="56"/>
  <c r="R28" i="56"/>
  <c r="R8" i="56"/>
  <c r="O9" i="56"/>
  <c r="O10" i="56"/>
  <c r="O11" i="56"/>
  <c r="O12" i="56"/>
  <c r="O13" i="56"/>
  <c r="O14" i="56"/>
  <c r="O15" i="56"/>
  <c r="O16" i="56"/>
  <c r="O17" i="56"/>
  <c r="O18" i="56"/>
  <c r="O19" i="56"/>
  <c r="O20" i="56"/>
  <c r="O21" i="56"/>
  <c r="O22" i="56"/>
  <c r="O23" i="56"/>
  <c r="O24" i="56"/>
  <c r="O25" i="56"/>
  <c r="O26" i="56"/>
  <c r="O27" i="56"/>
  <c r="O28" i="56"/>
  <c r="O8" i="56"/>
  <c r="L9" i="56"/>
  <c r="L10" i="56"/>
  <c r="L11" i="56"/>
  <c r="L12" i="56"/>
  <c r="L13" i="56"/>
  <c r="L14" i="56"/>
  <c r="L15" i="56"/>
  <c r="L16" i="56"/>
  <c r="L17" i="56"/>
  <c r="L18" i="56"/>
  <c r="L19" i="56"/>
  <c r="L20" i="56"/>
  <c r="L21" i="56"/>
  <c r="L22" i="56"/>
  <c r="L23" i="56"/>
  <c r="L24" i="56"/>
  <c r="L25" i="56"/>
  <c r="L26" i="56"/>
  <c r="L27" i="56"/>
  <c r="L28" i="56"/>
  <c r="L8" i="56"/>
  <c r="I9" i="56"/>
  <c r="I10" i="56"/>
  <c r="I11" i="56"/>
  <c r="I12" i="56"/>
  <c r="I13" i="56"/>
  <c r="I14" i="56"/>
  <c r="I15" i="56"/>
  <c r="I16" i="56"/>
  <c r="I17" i="56"/>
  <c r="I18" i="56"/>
  <c r="I19" i="56"/>
  <c r="I20" i="56"/>
  <c r="I21" i="56"/>
  <c r="I22" i="56"/>
  <c r="I23" i="56"/>
  <c r="I24" i="56"/>
  <c r="I25" i="56"/>
  <c r="I26" i="56"/>
  <c r="I27" i="56"/>
  <c r="I28" i="56"/>
  <c r="I8" i="56"/>
  <c r="F9" i="56"/>
  <c r="F10" i="56"/>
  <c r="F11" i="56"/>
  <c r="F12" i="56"/>
  <c r="F13" i="56"/>
  <c r="F14" i="56"/>
  <c r="F15" i="56"/>
  <c r="F16" i="56"/>
  <c r="F17" i="56"/>
  <c r="F18" i="56"/>
  <c r="F19" i="56"/>
  <c r="F20" i="56"/>
  <c r="F21" i="56"/>
  <c r="F22" i="56"/>
  <c r="F23" i="56"/>
  <c r="F24" i="56"/>
  <c r="F25" i="56"/>
  <c r="F26" i="56"/>
  <c r="F27" i="56"/>
  <c r="F28" i="56"/>
  <c r="F8" i="56"/>
  <c r="C9" i="56"/>
  <c r="C10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24" i="56"/>
  <c r="C25" i="56"/>
  <c r="C26" i="56"/>
  <c r="C27" i="56"/>
  <c r="C28" i="56"/>
  <c r="C8" i="56"/>
  <c r="AA9" i="56" l="1"/>
  <c r="AA10" i="56"/>
  <c r="AA11" i="56"/>
  <c r="AA12" i="56"/>
  <c r="AA13" i="56"/>
  <c r="AA14" i="56"/>
  <c r="AA15" i="56"/>
  <c r="AA16" i="56"/>
  <c r="AA17" i="56"/>
  <c r="AA18" i="56"/>
  <c r="AA19" i="56"/>
  <c r="AA20" i="56"/>
  <c r="AA21" i="56"/>
  <c r="AA22" i="56"/>
  <c r="AA23" i="56"/>
  <c r="AA24" i="56"/>
  <c r="AA25" i="56"/>
  <c r="AA26" i="56"/>
  <c r="AA27" i="56"/>
  <c r="AA28" i="56"/>
  <c r="AA8" i="56"/>
  <c r="AA9" i="58"/>
  <c r="AA10" i="58"/>
  <c r="AA11" i="58"/>
  <c r="AA12" i="58"/>
  <c r="AA13" i="58"/>
  <c r="AA14" i="58"/>
  <c r="AA15" i="58"/>
  <c r="AA16" i="58"/>
  <c r="AA17" i="58"/>
  <c r="AA18" i="58"/>
  <c r="AA19" i="58"/>
  <c r="AA20" i="58"/>
  <c r="AA21" i="58"/>
  <c r="AA22" i="58"/>
  <c r="AA23" i="58"/>
  <c r="AA24" i="58"/>
  <c r="AA25" i="58"/>
  <c r="AA26" i="58"/>
  <c r="AA27" i="58"/>
  <c r="AA28" i="58"/>
  <c r="AA8" i="58"/>
  <c r="X9" i="58"/>
  <c r="X10" i="58"/>
  <c r="X11" i="58"/>
  <c r="X12" i="58"/>
  <c r="X13" i="58"/>
  <c r="X14" i="58"/>
  <c r="X15" i="58"/>
  <c r="X16" i="58"/>
  <c r="X17" i="58"/>
  <c r="X18" i="58"/>
  <c r="X19" i="58"/>
  <c r="X20" i="58"/>
  <c r="X21" i="58"/>
  <c r="X22" i="58"/>
  <c r="X23" i="58"/>
  <c r="X24" i="58"/>
  <c r="X25" i="58"/>
  <c r="X26" i="58"/>
  <c r="X27" i="58"/>
  <c r="X28" i="58"/>
  <c r="X8" i="58"/>
  <c r="U9" i="58"/>
  <c r="U10" i="58"/>
  <c r="U11" i="58"/>
  <c r="U12" i="58"/>
  <c r="U13" i="58"/>
  <c r="U14" i="58"/>
  <c r="U15" i="58"/>
  <c r="U16" i="58"/>
  <c r="U17" i="58"/>
  <c r="U18" i="58"/>
  <c r="U19" i="58"/>
  <c r="U20" i="58"/>
  <c r="U21" i="58"/>
  <c r="U22" i="58"/>
  <c r="U23" i="58"/>
  <c r="U24" i="58"/>
  <c r="U25" i="58"/>
  <c r="U26" i="58"/>
  <c r="U27" i="58"/>
  <c r="U28" i="58"/>
  <c r="U8" i="58"/>
  <c r="R9" i="58"/>
  <c r="R10" i="58"/>
  <c r="R11" i="58"/>
  <c r="R12" i="58"/>
  <c r="R13" i="58"/>
  <c r="R14" i="58"/>
  <c r="R15" i="58"/>
  <c r="R16" i="58"/>
  <c r="R17" i="58"/>
  <c r="R18" i="58"/>
  <c r="R19" i="58"/>
  <c r="R20" i="58"/>
  <c r="R21" i="58"/>
  <c r="R22" i="58"/>
  <c r="R23" i="58"/>
  <c r="R24" i="58"/>
  <c r="R25" i="58"/>
  <c r="R26" i="58"/>
  <c r="R27" i="58"/>
  <c r="R28" i="58"/>
  <c r="R8" i="58"/>
  <c r="O9" i="58"/>
  <c r="O10" i="58"/>
  <c r="O11" i="58"/>
  <c r="O12" i="58"/>
  <c r="O13" i="58"/>
  <c r="O14" i="58"/>
  <c r="O15" i="58"/>
  <c r="O16" i="58"/>
  <c r="O17" i="58"/>
  <c r="O18" i="58"/>
  <c r="O19" i="58"/>
  <c r="O20" i="58"/>
  <c r="O21" i="58"/>
  <c r="O22" i="58"/>
  <c r="O23" i="58"/>
  <c r="O24" i="58"/>
  <c r="O25" i="58"/>
  <c r="O26" i="58"/>
  <c r="O27" i="58"/>
  <c r="O28" i="58"/>
  <c r="O8" i="58"/>
  <c r="L9" i="58"/>
  <c r="L10" i="58"/>
  <c r="L11" i="58"/>
  <c r="L12" i="58"/>
  <c r="L13" i="58"/>
  <c r="L14" i="58"/>
  <c r="L15" i="58"/>
  <c r="L16" i="58"/>
  <c r="L17" i="58"/>
  <c r="L18" i="58"/>
  <c r="L19" i="58"/>
  <c r="L20" i="58"/>
  <c r="L21" i="58"/>
  <c r="L22" i="58"/>
  <c r="L23" i="58"/>
  <c r="L24" i="58"/>
  <c r="L25" i="58"/>
  <c r="L26" i="58"/>
  <c r="L27" i="58"/>
  <c r="L28" i="58"/>
  <c r="L8" i="58"/>
  <c r="I9" i="58"/>
  <c r="I10" i="58"/>
  <c r="I11" i="58"/>
  <c r="I12" i="58"/>
  <c r="I13" i="58"/>
  <c r="I14" i="58"/>
  <c r="I15" i="58"/>
  <c r="I16" i="58"/>
  <c r="I17" i="58"/>
  <c r="I18" i="58"/>
  <c r="I19" i="58"/>
  <c r="I20" i="58"/>
  <c r="I21" i="58"/>
  <c r="I22" i="58"/>
  <c r="I23" i="58"/>
  <c r="I24" i="58"/>
  <c r="I25" i="58"/>
  <c r="I26" i="58"/>
  <c r="I27" i="58"/>
  <c r="I28" i="58"/>
  <c r="I8" i="58"/>
  <c r="F9" i="58"/>
  <c r="F10" i="58"/>
  <c r="F11" i="58"/>
  <c r="F12" i="58"/>
  <c r="F13" i="58"/>
  <c r="F14" i="58"/>
  <c r="F15" i="58"/>
  <c r="F16" i="58"/>
  <c r="F17" i="58"/>
  <c r="F18" i="58"/>
  <c r="F19" i="58"/>
  <c r="F20" i="58"/>
  <c r="F21" i="58"/>
  <c r="F22" i="58"/>
  <c r="F23" i="58"/>
  <c r="F24" i="58"/>
  <c r="F25" i="58"/>
  <c r="F26" i="58"/>
  <c r="F27" i="58"/>
  <c r="F28" i="58"/>
  <c r="F8" i="58"/>
  <c r="C9" i="58"/>
  <c r="C10" i="58"/>
  <c r="C11" i="58"/>
  <c r="C12" i="58"/>
  <c r="C13" i="58"/>
  <c r="C14" i="58"/>
  <c r="C15" i="58"/>
  <c r="C16" i="58"/>
  <c r="C17" i="58"/>
  <c r="C18" i="58"/>
  <c r="C19" i="58"/>
  <c r="C20" i="58"/>
  <c r="C21" i="58"/>
  <c r="C22" i="58"/>
  <c r="C23" i="58"/>
  <c r="C24" i="58"/>
  <c r="C25" i="58"/>
  <c r="C26" i="58"/>
  <c r="C27" i="58"/>
  <c r="C28" i="58"/>
  <c r="C8" i="58"/>
  <c r="AB28" i="59" l="1"/>
  <c r="Y28" i="59"/>
  <c r="V28" i="59"/>
  <c r="S28" i="59"/>
  <c r="P28" i="59"/>
  <c r="M28" i="59"/>
  <c r="J28" i="59"/>
  <c r="G28" i="59"/>
  <c r="D28" i="59"/>
  <c r="AB27" i="59"/>
  <c r="Y27" i="59"/>
  <c r="V27" i="59"/>
  <c r="S27" i="59"/>
  <c r="P27" i="59"/>
  <c r="M27" i="59"/>
  <c r="J27" i="59"/>
  <c r="G27" i="59"/>
  <c r="D27" i="59"/>
  <c r="AB26" i="59"/>
  <c r="Y26" i="59"/>
  <c r="V26" i="59"/>
  <c r="S26" i="59"/>
  <c r="P26" i="59"/>
  <c r="M26" i="59"/>
  <c r="J26" i="59"/>
  <c r="G26" i="59"/>
  <c r="D26" i="59"/>
  <c r="AB25" i="59"/>
  <c r="Y25" i="59"/>
  <c r="V25" i="59"/>
  <c r="S25" i="59"/>
  <c r="P25" i="59"/>
  <c r="M25" i="59"/>
  <c r="J25" i="59"/>
  <c r="G25" i="59"/>
  <c r="D25" i="59"/>
  <c r="AB24" i="59"/>
  <c r="Y24" i="59"/>
  <c r="V24" i="59"/>
  <c r="S24" i="59"/>
  <c r="P24" i="59"/>
  <c r="M24" i="59"/>
  <c r="J24" i="59"/>
  <c r="G24" i="59"/>
  <c r="D24" i="59"/>
  <c r="AB23" i="59"/>
  <c r="Y23" i="59"/>
  <c r="V23" i="59"/>
  <c r="S23" i="59"/>
  <c r="P23" i="59"/>
  <c r="M23" i="59"/>
  <c r="J23" i="59"/>
  <c r="G23" i="59"/>
  <c r="D23" i="59"/>
  <c r="AB22" i="59"/>
  <c r="Y22" i="59"/>
  <c r="V22" i="59"/>
  <c r="S22" i="59"/>
  <c r="P22" i="59"/>
  <c r="M22" i="59"/>
  <c r="J22" i="59"/>
  <c r="G22" i="59"/>
  <c r="D22" i="59"/>
  <c r="AB21" i="59"/>
  <c r="Y21" i="59"/>
  <c r="V21" i="59"/>
  <c r="S21" i="59"/>
  <c r="P21" i="59"/>
  <c r="M21" i="59"/>
  <c r="J21" i="59"/>
  <c r="G21" i="59"/>
  <c r="D21" i="59"/>
  <c r="AB20" i="59"/>
  <c r="Y20" i="59"/>
  <c r="V20" i="59"/>
  <c r="S20" i="59"/>
  <c r="P20" i="59"/>
  <c r="M20" i="59"/>
  <c r="J20" i="59"/>
  <c r="G20" i="59"/>
  <c r="D20" i="59"/>
  <c r="AB19" i="59"/>
  <c r="Y19" i="59"/>
  <c r="V19" i="59"/>
  <c r="S19" i="59"/>
  <c r="P19" i="59"/>
  <c r="M19" i="59"/>
  <c r="J19" i="59"/>
  <c r="G19" i="59"/>
  <c r="D19" i="59"/>
  <c r="AB18" i="59"/>
  <c r="Y18" i="59"/>
  <c r="V18" i="59"/>
  <c r="S18" i="59"/>
  <c r="P18" i="59"/>
  <c r="M18" i="59"/>
  <c r="J18" i="59"/>
  <c r="G18" i="59"/>
  <c r="D18" i="59"/>
  <c r="AB17" i="59"/>
  <c r="Y17" i="59"/>
  <c r="V17" i="59"/>
  <c r="S17" i="59"/>
  <c r="P17" i="59"/>
  <c r="M17" i="59"/>
  <c r="J17" i="59"/>
  <c r="G17" i="59"/>
  <c r="D17" i="59"/>
  <c r="AB16" i="59"/>
  <c r="Y16" i="59"/>
  <c r="V16" i="59"/>
  <c r="S16" i="59"/>
  <c r="P16" i="59"/>
  <c r="M16" i="59"/>
  <c r="J16" i="59"/>
  <c r="G16" i="59"/>
  <c r="D16" i="59"/>
  <c r="AB15" i="59"/>
  <c r="Y15" i="59"/>
  <c r="V15" i="59"/>
  <c r="S15" i="59"/>
  <c r="P15" i="59"/>
  <c r="M15" i="59"/>
  <c r="J15" i="59"/>
  <c r="G15" i="59"/>
  <c r="D15" i="59"/>
  <c r="AB14" i="59"/>
  <c r="Y14" i="59"/>
  <c r="V14" i="59"/>
  <c r="S14" i="59"/>
  <c r="P14" i="59"/>
  <c r="M14" i="59"/>
  <c r="J14" i="59"/>
  <c r="G14" i="59"/>
  <c r="D14" i="59"/>
  <c r="AB13" i="59"/>
  <c r="Y13" i="59"/>
  <c r="V13" i="59"/>
  <c r="S13" i="59"/>
  <c r="P13" i="59"/>
  <c r="M13" i="59"/>
  <c r="J13" i="59"/>
  <c r="G13" i="59"/>
  <c r="D13" i="59"/>
  <c r="AB12" i="59"/>
  <c r="Y12" i="59"/>
  <c r="V12" i="59"/>
  <c r="S12" i="59"/>
  <c r="P12" i="59"/>
  <c r="M12" i="59"/>
  <c r="J12" i="59"/>
  <c r="G12" i="59"/>
  <c r="D12" i="59"/>
  <c r="AB11" i="59"/>
  <c r="Y11" i="59"/>
  <c r="V11" i="59"/>
  <c r="S11" i="59"/>
  <c r="P11" i="59"/>
  <c r="M11" i="59"/>
  <c r="J11" i="59"/>
  <c r="G11" i="59"/>
  <c r="D11" i="59"/>
  <c r="AB10" i="59"/>
  <c r="Y10" i="59"/>
  <c r="V10" i="59"/>
  <c r="S10" i="59"/>
  <c r="P10" i="59"/>
  <c r="M10" i="59"/>
  <c r="J10" i="59"/>
  <c r="G10" i="59"/>
  <c r="D10" i="59"/>
  <c r="AB9" i="59"/>
  <c r="Y9" i="59"/>
  <c r="V9" i="59"/>
  <c r="S9" i="59"/>
  <c r="P9" i="59"/>
  <c r="M9" i="59"/>
  <c r="J9" i="59"/>
  <c r="G9" i="59"/>
  <c r="D9" i="59"/>
  <c r="AB8" i="59"/>
  <c r="Y8" i="59"/>
  <c r="V8" i="59"/>
  <c r="S8" i="59"/>
  <c r="P8" i="59"/>
  <c r="M8" i="59"/>
  <c r="J8" i="59"/>
  <c r="G8" i="59"/>
  <c r="D8" i="59"/>
  <c r="AA7" i="59"/>
  <c r="G20" i="57" s="1"/>
  <c r="Z7" i="59"/>
  <c r="AB7" i="59" s="1"/>
  <c r="X7" i="59"/>
  <c r="G19" i="57" s="1"/>
  <c r="W7" i="59"/>
  <c r="Y7" i="59" s="1"/>
  <c r="U7" i="59"/>
  <c r="T7" i="59"/>
  <c r="R7" i="59"/>
  <c r="Q7" i="59"/>
  <c r="S7" i="59" s="1"/>
  <c r="O7" i="59"/>
  <c r="N7" i="59"/>
  <c r="P7" i="59" s="1"/>
  <c r="L7" i="59"/>
  <c r="G11" i="57" s="1"/>
  <c r="K7" i="59"/>
  <c r="F11" i="57" s="1"/>
  <c r="I7" i="59"/>
  <c r="H7" i="59"/>
  <c r="J7" i="59" s="1"/>
  <c r="F7" i="59"/>
  <c r="E7" i="59"/>
  <c r="G7" i="59" s="1"/>
  <c r="C7" i="59"/>
  <c r="B7" i="59"/>
  <c r="AB28" i="58"/>
  <c r="Y28" i="58"/>
  <c r="V28" i="58"/>
  <c r="S28" i="58"/>
  <c r="P28" i="58"/>
  <c r="M28" i="58"/>
  <c r="J28" i="58"/>
  <c r="G28" i="58"/>
  <c r="D28" i="58"/>
  <c r="AB27" i="58"/>
  <c r="Y27" i="58"/>
  <c r="V27" i="58"/>
  <c r="S27" i="58"/>
  <c r="P27" i="58"/>
  <c r="M27" i="58"/>
  <c r="J27" i="58"/>
  <c r="G27" i="58"/>
  <c r="D27" i="58"/>
  <c r="AB26" i="58"/>
  <c r="Y26" i="58"/>
  <c r="V26" i="58"/>
  <c r="S26" i="58"/>
  <c r="P26" i="58"/>
  <c r="M26" i="58"/>
  <c r="J26" i="58"/>
  <c r="G26" i="58"/>
  <c r="D26" i="58"/>
  <c r="AB25" i="58"/>
  <c r="Y25" i="58"/>
  <c r="V25" i="58"/>
  <c r="S25" i="58"/>
  <c r="P25" i="58"/>
  <c r="M25" i="58"/>
  <c r="J25" i="58"/>
  <c r="G25" i="58"/>
  <c r="D25" i="58"/>
  <c r="AB24" i="58"/>
  <c r="Y24" i="58"/>
  <c r="V24" i="58"/>
  <c r="S24" i="58"/>
  <c r="P24" i="58"/>
  <c r="M24" i="58"/>
  <c r="J24" i="58"/>
  <c r="G24" i="58"/>
  <c r="D24" i="58"/>
  <c r="AB23" i="58"/>
  <c r="Y23" i="58"/>
  <c r="V23" i="58"/>
  <c r="S23" i="58"/>
  <c r="P23" i="58"/>
  <c r="M23" i="58"/>
  <c r="J23" i="58"/>
  <c r="G23" i="58"/>
  <c r="D23" i="58"/>
  <c r="AB22" i="58"/>
  <c r="Y22" i="58"/>
  <c r="V22" i="58"/>
  <c r="S22" i="58"/>
  <c r="P22" i="58"/>
  <c r="M22" i="58"/>
  <c r="J22" i="58"/>
  <c r="G22" i="58"/>
  <c r="D22" i="58"/>
  <c r="AB21" i="58"/>
  <c r="Y21" i="58"/>
  <c r="V21" i="58"/>
  <c r="S21" i="58"/>
  <c r="P21" i="58"/>
  <c r="M21" i="58"/>
  <c r="J21" i="58"/>
  <c r="G21" i="58"/>
  <c r="D21" i="58"/>
  <c r="AB20" i="58"/>
  <c r="Y20" i="58"/>
  <c r="V20" i="58"/>
  <c r="S20" i="58"/>
  <c r="P20" i="58"/>
  <c r="M20" i="58"/>
  <c r="J20" i="58"/>
  <c r="G20" i="58"/>
  <c r="D20" i="58"/>
  <c r="AB19" i="58"/>
  <c r="Y19" i="58"/>
  <c r="V19" i="58"/>
  <c r="S19" i="58"/>
  <c r="P19" i="58"/>
  <c r="M19" i="58"/>
  <c r="J19" i="58"/>
  <c r="G19" i="58"/>
  <c r="D19" i="58"/>
  <c r="AB18" i="58"/>
  <c r="Y18" i="58"/>
  <c r="V18" i="58"/>
  <c r="S18" i="58"/>
  <c r="P18" i="58"/>
  <c r="M18" i="58"/>
  <c r="J18" i="58"/>
  <c r="G18" i="58"/>
  <c r="D18" i="58"/>
  <c r="AB17" i="58"/>
  <c r="Y17" i="58"/>
  <c r="V17" i="58"/>
  <c r="S17" i="58"/>
  <c r="P17" i="58"/>
  <c r="M17" i="58"/>
  <c r="J17" i="58"/>
  <c r="G17" i="58"/>
  <c r="D17" i="58"/>
  <c r="AB16" i="58"/>
  <c r="Y16" i="58"/>
  <c r="V16" i="58"/>
  <c r="S16" i="58"/>
  <c r="P16" i="58"/>
  <c r="M16" i="58"/>
  <c r="J16" i="58"/>
  <c r="G16" i="58"/>
  <c r="D16" i="58"/>
  <c r="AB15" i="58"/>
  <c r="Y15" i="58"/>
  <c r="V15" i="58"/>
  <c r="S15" i="58"/>
  <c r="P15" i="58"/>
  <c r="M15" i="58"/>
  <c r="J15" i="58"/>
  <c r="G15" i="58"/>
  <c r="D15" i="58"/>
  <c r="AB14" i="58"/>
  <c r="Y14" i="58"/>
  <c r="V14" i="58"/>
  <c r="S14" i="58"/>
  <c r="P14" i="58"/>
  <c r="M14" i="58"/>
  <c r="J14" i="58"/>
  <c r="G14" i="58"/>
  <c r="D14" i="58"/>
  <c r="AB13" i="58"/>
  <c r="Y13" i="58"/>
  <c r="V13" i="58"/>
  <c r="S13" i="58"/>
  <c r="P13" i="58"/>
  <c r="M13" i="58"/>
  <c r="J13" i="58"/>
  <c r="G13" i="58"/>
  <c r="D13" i="58"/>
  <c r="AB12" i="58"/>
  <c r="Y12" i="58"/>
  <c r="V12" i="58"/>
  <c r="S12" i="58"/>
  <c r="P12" i="58"/>
  <c r="M12" i="58"/>
  <c r="J12" i="58"/>
  <c r="G12" i="58"/>
  <c r="D12" i="58"/>
  <c r="AB11" i="58"/>
  <c r="Y11" i="58"/>
  <c r="V11" i="58"/>
  <c r="S11" i="58"/>
  <c r="P11" i="58"/>
  <c r="M11" i="58"/>
  <c r="J11" i="58"/>
  <c r="G11" i="58"/>
  <c r="D11" i="58"/>
  <c r="AB10" i="58"/>
  <c r="Y10" i="58"/>
  <c r="V10" i="58"/>
  <c r="S10" i="58"/>
  <c r="P10" i="58"/>
  <c r="M10" i="58"/>
  <c r="J10" i="58"/>
  <c r="G10" i="58"/>
  <c r="D10" i="58"/>
  <c r="AB9" i="58"/>
  <c r="Y9" i="58"/>
  <c r="V9" i="58"/>
  <c r="S9" i="58"/>
  <c r="P9" i="58"/>
  <c r="M9" i="58"/>
  <c r="J9" i="58"/>
  <c r="G9" i="58"/>
  <c r="D9" i="58"/>
  <c r="AB8" i="58"/>
  <c r="Y8" i="58"/>
  <c r="V8" i="58"/>
  <c r="S8" i="58"/>
  <c r="P8" i="58"/>
  <c r="M8" i="58"/>
  <c r="J8" i="58"/>
  <c r="G8" i="58"/>
  <c r="D8" i="58"/>
  <c r="AA7" i="58"/>
  <c r="C20" i="57" s="1"/>
  <c r="Z7" i="58"/>
  <c r="X7" i="58"/>
  <c r="C19" i="57" s="1"/>
  <c r="W7" i="58"/>
  <c r="U7" i="58"/>
  <c r="C18" i="57" s="1"/>
  <c r="T7" i="58"/>
  <c r="R7" i="58"/>
  <c r="C13" i="57" s="1"/>
  <c r="Q7" i="58"/>
  <c r="O7" i="58"/>
  <c r="C12" i="57" s="1"/>
  <c r="N7" i="58"/>
  <c r="L7" i="58"/>
  <c r="C11" i="57" s="1"/>
  <c r="K7" i="58"/>
  <c r="I7" i="58"/>
  <c r="C10" i="57" s="1"/>
  <c r="H7" i="58"/>
  <c r="F7" i="58"/>
  <c r="C9" i="57" s="1"/>
  <c r="E7" i="58"/>
  <c r="C7" i="58"/>
  <c r="C8" i="57" s="1"/>
  <c r="B7" i="58"/>
  <c r="F20" i="57"/>
  <c r="B20" i="57"/>
  <c r="B19" i="57"/>
  <c r="G18" i="57"/>
  <c r="F18" i="57"/>
  <c r="B18" i="57"/>
  <c r="G13" i="57"/>
  <c r="B13" i="57"/>
  <c r="G12" i="57"/>
  <c r="B12" i="57"/>
  <c r="B11" i="57"/>
  <c r="G10" i="57"/>
  <c r="F10" i="57"/>
  <c r="H10" i="57" s="1"/>
  <c r="B10" i="57"/>
  <c r="G9" i="57"/>
  <c r="B9" i="57"/>
  <c r="G8" i="57"/>
  <c r="B8" i="57"/>
  <c r="V7" i="59" l="1"/>
  <c r="H18" i="57"/>
  <c r="F13" i="57"/>
  <c r="I13" i="57" s="1"/>
  <c r="F9" i="57"/>
  <c r="I9" i="57" s="1"/>
  <c r="E12" i="57"/>
  <c r="M7" i="59"/>
  <c r="D7" i="59"/>
  <c r="D18" i="57"/>
  <c r="V7" i="58"/>
  <c r="AB7" i="58"/>
  <c r="D20" i="57"/>
  <c r="Y7" i="58"/>
  <c r="S7" i="58"/>
  <c r="D12" i="57"/>
  <c r="P7" i="58"/>
  <c r="M7" i="58"/>
  <c r="D10" i="57"/>
  <c r="J7" i="58"/>
  <c r="G7" i="58"/>
  <c r="D8" i="57"/>
  <c r="D7" i="58"/>
  <c r="I20" i="57"/>
  <c r="F19" i="57"/>
  <c r="I19" i="57" s="1"/>
  <c r="I11" i="57"/>
  <c r="E20" i="57"/>
  <c r="E8" i="57"/>
  <c r="H20" i="57"/>
  <c r="I18" i="57"/>
  <c r="H13" i="57"/>
  <c r="F12" i="57"/>
  <c r="H12" i="57" s="1"/>
  <c r="H11" i="57"/>
  <c r="I10" i="57"/>
  <c r="F8" i="57"/>
  <c r="H8" i="57" s="1"/>
  <c r="E18" i="57"/>
  <c r="E10" i="57"/>
  <c r="E9" i="57"/>
  <c r="D9" i="57"/>
  <c r="E11" i="57"/>
  <c r="D11" i="57"/>
  <c r="E13" i="57"/>
  <c r="D13" i="57"/>
  <c r="E19" i="57"/>
  <c r="D19" i="57"/>
  <c r="H9" i="57" l="1"/>
  <c r="H19" i="57"/>
  <c r="I12" i="57"/>
  <c r="I8" i="57"/>
  <c r="AB28" i="56"/>
  <c r="Y28" i="56"/>
  <c r="V28" i="56"/>
  <c r="S28" i="56"/>
  <c r="P28" i="56"/>
  <c r="M28" i="56"/>
  <c r="J28" i="56"/>
  <c r="G28" i="56"/>
  <c r="D28" i="56"/>
  <c r="AB27" i="56"/>
  <c r="Y27" i="56"/>
  <c r="V27" i="56"/>
  <c r="S27" i="56"/>
  <c r="P27" i="56"/>
  <c r="M27" i="56"/>
  <c r="J27" i="56"/>
  <c r="G27" i="56"/>
  <c r="D27" i="56"/>
  <c r="AB26" i="56"/>
  <c r="Y26" i="56"/>
  <c r="V26" i="56"/>
  <c r="S26" i="56"/>
  <c r="P26" i="56"/>
  <c r="M26" i="56"/>
  <c r="J26" i="56"/>
  <c r="G26" i="56"/>
  <c r="D26" i="56"/>
  <c r="AB25" i="56"/>
  <c r="Y25" i="56"/>
  <c r="V25" i="56"/>
  <c r="S25" i="56"/>
  <c r="P25" i="56"/>
  <c r="M25" i="56"/>
  <c r="J25" i="56"/>
  <c r="G25" i="56"/>
  <c r="D25" i="56"/>
  <c r="AB24" i="56"/>
  <c r="Y24" i="56"/>
  <c r="V24" i="56"/>
  <c r="S24" i="56"/>
  <c r="P24" i="56"/>
  <c r="M24" i="56"/>
  <c r="J24" i="56"/>
  <c r="G24" i="56"/>
  <c r="D24" i="56"/>
  <c r="AB23" i="56"/>
  <c r="Y23" i="56"/>
  <c r="V23" i="56"/>
  <c r="S23" i="56"/>
  <c r="P23" i="56"/>
  <c r="M23" i="56"/>
  <c r="J23" i="56"/>
  <c r="G23" i="56"/>
  <c r="D23" i="56"/>
  <c r="AB22" i="56"/>
  <c r="Y22" i="56"/>
  <c r="V22" i="56"/>
  <c r="S22" i="56"/>
  <c r="P22" i="56"/>
  <c r="M22" i="56"/>
  <c r="J22" i="56"/>
  <c r="G22" i="56"/>
  <c r="D22" i="56"/>
  <c r="AB21" i="56"/>
  <c r="Y21" i="56"/>
  <c r="V21" i="56"/>
  <c r="S21" i="56"/>
  <c r="P21" i="56"/>
  <c r="M21" i="56"/>
  <c r="J21" i="56"/>
  <c r="G21" i="56"/>
  <c r="D21" i="56"/>
  <c r="AB20" i="56"/>
  <c r="Y20" i="56"/>
  <c r="V20" i="56"/>
  <c r="S20" i="56"/>
  <c r="P20" i="56"/>
  <c r="M20" i="56"/>
  <c r="J20" i="56"/>
  <c r="G20" i="56"/>
  <c r="D20" i="56"/>
  <c r="AB19" i="56"/>
  <c r="Y19" i="56"/>
  <c r="V19" i="56"/>
  <c r="S19" i="56"/>
  <c r="P19" i="56"/>
  <c r="M19" i="56"/>
  <c r="J19" i="56"/>
  <c r="G19" i="56"/>
  <c r="D19" i="56"/>
  <c r="AB18" i="56"/>
  <c r="Y18" i="56"/>
  <c r="V18" i="56"/>
  <c r="S18" i="56"/>
  <c r="P18" i="56"/>
  <c r="M18" i="56"/>
  <c r="J18" i="56"/>
  <c r="G18" i="56"/>
  <c r="D18" i="56"/>
  <c r="AB17" i="56"/>
  <c r="Y17" i="56"/>
  <c r="V17" i="56"/>
  <c r="S17" i="56"/>
  <c r="P17" i="56"/>
  <c r="M17" i="56"/>
  <c r="J17" i="56"/>
  <c r="G17" i="56"/>
  <c r="D17" i="56"/>
  <c r="AB16" i="56"/>
  <c r="Y16" i="56"/>
  <c r="V16" i="56"/>
  <c r="S16" i="56"/>
  <c r="P16" i="56"/>
  <c r="M16" i="56"/>
  <c r="J16" i="56"/>
  <c r="G16" i="56"/>
  <c r="D16" i="56"/>
  <c r="AB15" i="56"/>
  <c r="Y15" i="56"/>
  <c r="V15" i="56"/>
  <c r="S15" i="56"/>
  <c r="P15" i="56"/>
  <c r="M15" i="56"/>
  <c r="J15" i="56"/>
  <c r="G15" i="56"/>
  <c r="D15" i="56"/>
  <c r="AB14" i="56"/>
  <c r="Y14" i="56"/>
  <c r="V14" i="56"/>
  <c r="S14" i="56"/>
  <c r="P14" i="56"/>
  <c r="M14" i="56"/>
  <c r="J14" i="56"/>
  <c r="G14" i="56"/>
  <c r="D14" i="56"/>
  <c r="AB13" i="56"/>
  <c r="Y13" i="56"/>
  <c r="V13" i="56"/>
  <c r="S13" i="56"/>
  <c r="P13" i="56"/>
  <c r="M13" i="56"/>
  <c r="J13" i="56"/>
  <c r="G13" i="56"/>
  <c r="D13" i="56"/>
  <c r="AB12" i="56"/>
  <c r="Y12" i="56"/>
  <c r="V12" i="56"/>
  <c r="S12" i="56"/>
  <c r="P12" i="56"/>
  <c r="M12" i="56"/>
  <c r="J12" i="56"/>
  <c r="G12" i="56"/>
  <c r="D12" i="56"/>
  <c r="AB11" i="56"/>
  <c r="Y11" i="56"/>
  <c r="V11" i="56"/>
  <c r="S11" i="56"/>
  <c r="P11" i="56"/>
  <c r="M11" i="56"/>
  <c r="J11" i="56"/>
  <c r="G11" i="56"/>
  <c r="D11" i="56"/>
  <c r="AB10" i="56"/>
  <c r="Y10" i="56"/>
  <c r="V10" i="56"/>
  <c r="S10" i="56"/>
  <c r="P10" i="56"/>
  <c r="M10" i="56"/>
  <c r="J10" i="56"/>
  <c r="G10" i="56"/>
  <c r="D10" i="56"/>
  <c r="AB9" i="56"/>
  <c r="Y9" i="56"/>
  <c r="V9" i="56"/>
  <c r="S9" i="56"/>
  <c r="P9" i="56"/>
  <c r="M9" i="56"/>
  <c r="J9" i="56"/>
  <c r="G9" i="56"/>
  <c r="D9" i="56"/>
  <c r="AB8" i="56"/>
  <c r="Y8" i="56"/>
  <c r="V8" i="56"/>
  <c r="S8" i="56"/>
  <c r="P8" i="56"/>
  <c r="M8" i="56"/>
  <c r="J8" i="56"/>
  <c r="G8" i="56"/>
  <c r="D8" i="56"/>
  <c r="AA7" i="56"/>
  <c r="G20" i="25" s="1"/>
  <c r="Z7" i="56"/>
  <c r="F20" i="25" s="1"/>
  <c r="X7" i="56"/>
  <c r="G19" i="25" s="1"/>
  <c r="W7" i="56"/>
  <c r="F19" i="25" s="1"/>
  <c r="U7" i="56"/>
  <c r="G18" i="25" s="1"/>
  <c r="T7" i="56"/>
  <c r="F18" i="25" s="1"/>
  <c r="R7" i="56"/>
  <c r="G13" i="25" s="1"/>
  <c r="Q7" i="56"/>
  <c r="F13" i="25" s="1"/>
  <c r="O7" i="56"/>
  <c r="G12" i="25" s="1"/>
  <c r="N7" i="56"/>
  <c r="F12" i="25" s="1"/>
  <c r="L7" i="56"/>
  <c r="G11" i="25" s="1"/>
  <c r="K7" i="56"/>
  <c r="F11" i="25" s="1"/>
  <c r="I7" i="56"/>
  <c r="G10" i="25" s="1"/>
  <c r="H7" i="56"/>
  <c r="F10" i="25" s="1"/>
  <c r="F7" i="56"/>
  <c r="G9" i="25" s="1"/>
  <c r="E7" i="56"/>
  <c r="F9" i="25" s="1"/>
  <c r="C7" i="56"/>
  <c r="G8" i="25" s="1"/>
  <c r="B7" i="56"/>
  <c r="F8" i="25" s="1"/>
  <c r="AB28" i="55"/>
  <c r="Y28" i="55"/>
  <c r="V28" i="55"/>
  <c r="S28" i="55"/>
  <c r="P28" i="55"/>
  <c r="M28" i="55"/>
  <c r="J28" i="55"/>
  <c r="G28" i="55"/>
  <c r="D28" i="55"/>
  <c r="AB27" i="55"/>
  <c r="Y27" i="55"/>
  <c r="V27" i="55"/>
  <c r="S27" i="55"/>
  <c r="P27" i="55"/>
  <c r="M27" i="55"/>
  <c r="J27" i="55"/>
  <c r="G27" i="55"/>
  <c r="D27" i="55"/>
  <c r="AB26" i="55"/>
  <c r="Y26" i="55"/>
  <c r="V26" i="55"/>
  <c r="S26" i="55"/>
  <c r="P26" i="55"/>
  <c r="M26" i="55"/>
  <c r="J26" i="55"/>
  <c r="G26" i="55"/>
  <c r="D26" i="55"/>
  <c r="AB25" i="55"/>
  <c r="Y25" i="55"/>
  <c r="V25" i="55"/>
  <c r="S25" i="55"/>
  <c r="P25" i="55"/>
  <c r="M25" i="55"/>
  <c r="J25" i="55"/>
  <c r="G25" i="55"/>
  <c r="D25" i="55"/>
  <c r="AB24" i="55"/>
  <c r="Y24" i="55"/>
  <c r="V24" i="55"/>
  <c r="S24" i="55"/>
  <c r="P24" i="55"/>
  <c r="M24" i="55"/>
  <c r="J24" i="55"/>
  <c r="G24" i="55"/>
  <c r="D24" i="55"/>
  <c r="AB23" i="55"/>
  <c r="Y23" i="55"/>
  <c r="V23" i="55"/>
  <c r="S23" i="55"/>
  <c r="P23" i="55"/>
  <c r="M23" i="55"/>
  <c r="J23" i="55"/>
  <c r="G23" i="55"/>
  <c r="D23" i="55"/>
  <c r="AB22" i="55"/>
  <c r="Y22" i="55"/>
  <c r="V22" i="55"/>
  <c r="S22" i="55"/>
  <c r="P22" i="55"/>
  <c r="M22" i="55"/>
  <c r="J22" i="55"/>
  <c r="G22" i="55"/>
  <c r="D22" i="55"/>
  <c r="AB21" i="55"/>
  <c r="Y21" i="55"/>
  <c r="V21" i="55"/>
  <c r="S21" i="55"/>
  <c r="P21" i="55"/>
  <c r="M21" i="55"/>
  <c r="J21" i="55"/>
  <c r="G21" i="55"/>
  <c r="D21" i="55"/>
  <c r="AB20" i="55"/>
  <c r="Y20" i="55"/>
  <c r="V20" i="55"/>
  <c r="S20" i="55"/>
  <c r="P20" i="55"/>
  <c r="M20" i="55"/>
  <c r="J20" i="55"/>
  <c r="G20" i="55"/>
  <c r="D20" i="55"/>
  <c r="AB19" i="55"/>
  <c r="Y19" i="55"/>
  <c r="V19" i="55"/>
  <c r="S19" i="55"/>
  <c r="P19" i="55"/>
  <c r="M19" i="55"/>
  <c r="J19" i="55"/>
  <c r="G19" i="55"/>
  <c r="D19" i="55"/>
  <c r="AB18" i="55"/>
  <c r="Y18" i="55"/>
  <c r="V18" i="55"/>
  <c r="S18" i="55"/>
  <c r="P18" i="55"/>
  <c r="M18" i="55"/>
  <c r="J18" i="55"/>
  <c r="G18" i="55"/>
  <c r="D18" i="55"/>
  <c r="AB17" i="55"/>
  <c r="Y17" i="55"/>
  <c r="V17" i="55"/>
  <c r="S17" i="55"/>
  <c r="P17" i="55"/>
  <c r="M17" i="55"/>
  <c r="J17" i="55"/>
  <c r="G17" i="55"/>
  <c r="D17" i="55"/>
  <c r="AB16" i="55"/>
  <c r="Y16" i="55"/>
  <c r="V16" i="55"/>
  <c r="S16" i="55"/>
  <c r="P16" i="55"/>
  <c r="M16" i="55"/>
  <c r="J16" i="55"/>
  <c r="G16" i="55"/>
  <c r="D16" i="55"/>
  <c r="AB15" i="55"/>
  <c r="Y15" i="55"/>
  <c r="V15" i="55"/>
  <c r="S15" i="55"/>
  <c r="P15" i="55"/>
  <c r="M15" i="55"/>
  <c r="J15" i="55"/>
  <c r="G15" i="55"/>
  <c r="D15" i="55"/>
  <c r="AB14" i="55"/>
  <c r="Y14" i="55"/>
  <c r="V14" i="55"/>
  <c r="S14" i="55"/>
  <c r="P14" i="55"/>
  <c r="M14" i="55"/>
  <c r="J14" i="55"/>
  <c r="G14" i="55"/>
  <c r="D14" i="55"/>
  <c r="AB13" i="55"/>
  <c r="Y13" i="55"/>
  <c r="V13" i="55"/>
  <c r="S13" i="55"/>
  <c r="P13" i="55"/>
  <c r="M13" i="55"/>
  <c r="J13" i="55"/>
  <c r="G13" i="55"/>
  <c r="D13" i="55"/>
  <c r="AB12" i="55"/>
  <c r="Y12" i="55"/>
  <c r="V12" i="55"/>
  <c r="S12" i="55"/>
  <c r="P12" i="55"/>
  <c r="M12" i="55"/>
  <c r="J12" i="55"/>
  <c r="G12" i="55"/>
  <c r="D12" i="55"/>
  <c r="AB11" i="55"/>
  <c r="Y11" i="55"/>
  <c r="V11" i="55"/>
  <c r="S11" i="55"/>
  <c r="P11" i="55"/>
  <c r="M11" i="55"/>
  <c r="J11" i="55"/>
  <c r="G11" i="55"/>
  <c r="D11" i="55"/>
  <c r="AB10" i="55"/>
  <c r="Y10" i="55"/>
  <c r="V10" i="55"/>
  <c r="S10" i="55"/>
  <c r="P10" i="55"/>
  <c r="M10" i="55"/>
  <c r="J10" i="55"/>
  <c r="G10" i="55"/>
  <c r="D10" i="55"/>
  <c r="AB9" i="55"/>
  <c r="Y9" i="55"/>
  <c r="V9" i="55"/>
  <c r="S9" i="55"/>
  <c r="P9" i="55"/>
  <c r="M9" i="55"/>
  <c r="J9" i="55"/>
  <c r="G9" i="55"/>
  <c r="D9" i="55"/>
  <c r="AB8" i="55"/>
  <c r="Y8" i="55"/>
  <c r="V8" i="55"/>
  <c r="S8" i="55"/>
  <c r="P8" i="55"/>
  <c r="M8" i="55"/>
  <c r="J8" i="55"/>
  <c r="G8" i="55"/>
  <c r="D8" i="55"/>
  <c r="AA7" i="55"/>
  <c r="C20" i="25" s="1"/>
  <c r="Z7" i="55"/>
  <c r="X7" i="55"/>
  <c r="C19" i="25" s="1"/>
  <c r="W7" i="55"/>
  <c r="U7" i="55"/>
  <c r="C18" i="25" s="1"/>
  <c r="T7" i="55"/>
  <c r="R7" i="55"/>
  <c r="C13" i="25" s="1"/>
  <c r="Q7" i="55"/>
  <c r="O7" i="55"/>
  <c r="C12" i="25" s="1"/>
  <c r="N7" i="55"/>
  <c r="L7" i="55"/>
  <c r="C11" i="25" s="1"/>
  <c r="K7" i="55"/>
  <c r="I7" i="55"/>
  <c r="C10" i="25" s="1"/>
  <c r="H7" i="55"/>
  <c r="F7" i="55"/>
  <c r="C9" i="25" s="1"/>
  <c r="E7" i="55"/>
  <c r="C7" i="55"/>
  <c r="C8" i="25" s="1"/>
  <c r="B7" i="55"/>
  <c r="AB28" i="54"/>
  <c r="Y28" i="54"/>
  <c r="V28" i="54"/>
  <c r="S28" i="54"/>
  <c r="P28" i="54"/>
  <c r="M28" i="54"/>
  <c r="J28" i="54"/>
  <c r="G28" i="54"/>
  <c r="D28" i="54"/>
  <c r="AB27" i="54"/>
  <c r="Y27" i="54"/>
  <c r="V27" i="54"/>
  <c r="S27" i="54"/>
  <c r="P27" i="54"/>
  <c r="M27" i="54"/>
  <c r="J27" i="54"/>
  <c r="G27" i="54"/>
  <c r="D27" i="54"/>
  <c r="AB26" i="54"/>
  <c r="Y26" i="54"/>
  <c r="V26" i="54"/>
  <c r="S26" i="54"/>
  <c r="P26" i="54"/>
  <c r="M26" i="54"/>
  <c r="J26" i="54"/>
  <c r="G26" i="54"/>
  <c r="D26" i="54"/>
  <c r="AB25" i="54"/>
  <c r="Y25" i="54"/>
  <c r="V25" i="54"/>
  <c r="S25" i="54"/>
  <c r="P25" i="54"/>
  <c r="M25" i="54"/>
  <c r="J25" i="54"/>
  <c r="G25" i="54"/>
  <c r="D25" i="54"/>
  <c r="AB24" i="54"/>
  <c r="Y24" i="54"/>
  <c r="V24" i="54"/>
  <c r="S24" i="54"/>
  <c r="P24" i="54"/>
  <c r="M24" i="54"/>
  <c r="J24" i="54"/>
  <c r="G24" i="54"/>
  <c r="D24" i="54"/>
  <c r="AB23" i="54"/>
  <c r="Y23" i="54"/>
  <c r="V23" i="54"/>
  <c r="S23" i="54"/>
  <c r="P23" i="54"/>
  <c r="M23" i="54"/>
  <c r="J23" i="54"/>
  <c r="G23" i="54"/>
  <c r="D23" i="54"/>
  <c r="AB22" i="54"/>
  <c r="Y22" i="54"/>
  <c r="V22" i="54"/>
  <c r="S22" i="54"/>
  <c r="P22" i="54"/>
  <c r="M22" i="54"/>
  <c r="J22" i="54"/>
  <c r="G22" i="54"/>
  <c r="D22" i="54"/>
  <c r="AB21" i="54"/>
  <c r="Y21" i="54"/>
  <c r="V21" i="54"/>
  <c r="S21" i="54"/>
  <c r="P21" i="54"/>
  <c r="M21" i="54"/>
  <c r="J21" i="54"/>
  <c r="G21" i="54"/>
  <c r="D21" i="54"/>
  <c r="AB20" i="54"/>
  <c r="Y20" i="54"/>
  <c r="V20" i="54"/>
  <c r="S20" i="54"/>
  <c r="P20" i="54"/>
  <c r="M20" i="54"/>
  <c r="J20" i="54"/>
  <c r="G20" i="54"/>
  <c r="D20" i="54"/>
  <c r="AB19" i="54"/>
  <c r="Y19" i="54"/>
  <c r="V19" i="54"/>
  <c r="S19" i="54"/>
  <c r="P19" i="54"/>
  <c r="M19" i="54"/>
  <c r="J19" i="54"/>
  <c r="G19" i="54"/>
  <c r="D19" i="54"/>
  <c r="AB18" i="54"/>
  <c r="Y18" i="54"/>
  <c r="V18" i="54"/>
  <c r="S18" i="54"/>
  <c r="P18" i="54"/>
  <c r="M18" i="54"/>
  <c r="J18" i="54"/>
  <c r="G18" i="54"/>
  <c r="D18" i="54"/>
  <c r="AB17" i="54"/>
  <c r="Y17" i="54"/>
  <c r="V17" i="54"/>
  <c r="S17" i="54"/>
  <c r="P17" i="54"/>
  <c r="M17" i="54"/>
  <c r="J17" i="54"/>
  <c r="G17" i="54"/>
  <c r="D17" i="54"/>
  <c r="AB16" i="54"/>
  <c r="Y16" i="54"/>
  <c r="V16" i="54"/>
  <c r="S16" i="54"/>
  <c r="P16" i="54"/>
  <c r="M16" i="54"/>
  <c r="J16" i="54"/>
  <c r="G16" i="54"/>
  <c r="D16" i="54"/>
  <c r="AB15" i="54"/>
  <c r="Y15" i="54"/>
  <c r="V15" i="54"/>
  <c r="S15" i="54"/>
  <c r="P15" i="54"/>
  <c r="M15" i="54"/>
  <c r="J15" i="54"/>
  <c r="G15" i="54"/>
  <c r="D15" i="54"/>
  <c r="AB14" i="54"/>
  <c r="Y14" i="54"/>
  <c r="V14" i="54"/>
  <c r="S14" i="54"/>
  <c r="P14" i="54"/>
  <c r="M14" i="54"/>
  <c r="J14" i="54"/>
  <c r="G14" i="54"/>
  <c r="D14" i="54"/>
  <c r="AB13" i="54"/>
  <c r="Y13" i="54"/>
  <c r="V13" i="54"/>
  <c r="S13" i="54"/>
  <c r="P13" i="54"/>
  <c r="M13" i="54"/>
  <c r="J13" i="54"/>
  <c r="G13" i="54"/>
  <c r="D13" i="54"/>
  <c r="AB12" i="54"/>
  <c r="Y12" i="54"/>
  <c r="V12" i="54"/>
  <c r="S12" i="54"/>
  <c r="P12" i="54"/>
  <c r="M12" i="54"/>
  <c r="J12" i="54"/>
  <c r="G12" i="54"/>
  <c r="D12" i="54"/>
  <c r="AB11" i="54"/>
  <c r="Y11" i="54"/>
  <c r="V11" i="54"/>
  <c r="S11" i="54"/>
  <c r="P11" i="54"/>
  <c r="M11" i="54"/>
  <c r="J11" i="54"/>
  <c r="G11" i="54"/>
  <c r="D11" i="54"/>
  <c r="AB10" i="54"/>
  <c r="Y10" i="54"/>
  <c r="V10" i="54"/>
  <c r="S10" i="54"/>
  <c r="P10" i="54"/>
  <c r="M10" i="54"/>
  <c r="J10" i="54"/>
  <c r="G10" i="54"/>
  <c r="D10" i="54"/>
  <c r="AB9" i="54"/>
  <c r="Y9" i="54"/>
  <c r="V9" i="54"/>
  <c r="S9" i="54"/>
  <c r="P9" i="54"/>
  <c r="M9" i="54"/>
  <c r="J9" i="54"/>
  <c r="G9" i="54"/>
  <c r="D9" i="54"/>
  <c r="AB8" i="54"/>
  <c r="Y8" i="54"/>
  <c r="V8" i="54"/>
  <c r="S8" i="54"/>
  <c r="P8" i="54"/>
  <c r="M8" i="54"/>
  <c r="J8" i="54"/>
  <c r="G8" i="54"/>
  <c r="D8" i="54"/>
  <c r="AA7" i="54"/>
  <c r="Z7" i="54"/>
  <c r="X7" i="54"/>
  <c r="C17" i="53" s="1"/>
  <c r="W7" i="54"/>
  <c r="B17" i="53" s="1"/>
  <c r="U7" i="54"/>
  <c r="C16" i="53" s="1"/>
  <c r="T7" i="54"/>
  <c r="R7" i="54"/>
  <c r="C11" i="53" s="1"/>
  <c r="E11" i="53" s="1"/>
  <c r="Q7" i="54"/>
  <c r="B11" i="53" s="1"/>
  <c r="O7" i="54"/>
  <c r="C10" i="53" s="1"/>
  <c r="N7" i="54"/>
  <c r="L7" i="54"/>
  <c r="K7" i="54"/>
  <c r="B9" i="53" s="1"/>
  <c r="I7" i="54"/>
  <c r="C8" i="53" s="1"/>
  <c r="H7" i="54"/>
  <c r="B8" i="53" s="1"/>
  <c r="F7" i="54"/>
  <c r="C7" i="53" s="1"/>
  <c r="E7" i="54"/>
  <c r="B7" i="53" s="1"/>
  <c r="C7" i="54"/>
  <c r="C6" i="53" s="1"/>
  <c r="B7" i="54"/>
  <c r="C18" i="53"/>
  <c r="B18" i="53"/>
  <c r="B16" i="53"/>
  <c r="B10" i="53"/>
  <c r="C9" i="53"/>
  <c r="B6" i="53"/>
  <c r="AB7" i="55" l="1"/>
  <c r="B20" i="25"/>
  <c r="Y7" i="55"/>
  <c r="B19" i="25"/>
  <c r="V7" i="55"/>
  <c r="B18" i="25"/>
  <c r="S7" i="55"/>
  <c r="B13" i="25"/>
  <c r="P7" i="55"/>
  <c r="B12" i="25"/>
  <c r="M7" i="55"/>
  <c r="B11" i="25"/>
  <c r="J7" i="55"/>
  <c r="B10" i="25"/>
  <c r="G7" i="55"/>
  <c r="B9" i="25"/>
  <c r="D7" i="55"/>
  <c r="B8" i="25"/>
  <c r="AB7" i="54"/>
  <c r="V7" i="54"/>
  <c r="D10" i="53"/>
  <c r="P7" i="54"/>
  <c r="D9" i="53"/>
  <c r="J7" i="54"/>
  <c r="D6" i="53"/>
  <c r="D7" i="54"/>
  <c r="V7" i="56"/>
  <c r="AB7" i="56"/>
  <c r="Y7" i="56"/>
  <c r="S7" i="56"/>
  <c r="P7" i="56"/>
  <c r="M7" i="56"/>
  <c r="J7" i="56"/>
  <c r="G7" i="56"/>
  <c r="D7" i="56"/>
  <c r="D16" i="53"/>
  <c r="E8" i="53"/>
  <c r="E7" i="53"/>
  <c r="D7" i="53"/>
  <c r="E6" i="53"/>
  <c r="D8" i="53"/>
  <c r="E10" i="53"/>
  <c r="D18" i="53"/>
  <c r="D11" i="53"/>
  <c r="E9" i="53"/>
  <c r="D17" i="53"/>
  <c r="E16" i="53"/>
  <c r="E17" i="53"/>
  <c r="E18" i="53"/>
  <c r="G7" i="54"/>
  <c r="M7" i="54"/>
  <c r="S7" i="54"/>
  <c r="Y7" i="54"/>
  <c r="E20" i="25" l="1"/>
  <c r="D20" i="25"/>
  <c r="E19" i="25"/>
  <c r="D19" i="25"/>
  <c r="E18" i="25"/>
  <c r="D18" i="25"/>
  <c r="D13" i="25"/>
  <c r="E13" i="25"/>
  <c r="E12" i="25"/>
  <c r="D12" i="25"/>
  <c r="D11" i="25"/>
  <c r="E11" i="25"/>
  <c r="E10" i="25"/>
  <c r="D10" i="25"/>
  <c r="D9" i="25"/>
  <c r="E9" i="25"/>
  <c r="D8" i="25"/>
  <c r="E8" i="25"/>
  <c r="AB28" i="52"/>
  <c r="Y28" i="52"/>
  <c r="V28" i="52"/>
  <c r="S28" i="52"/>
  <c r="P28" i="52"/>
  <c r="M28" i="52"/>
  <c r="J28" i="52"/>
  <c r="G28" i="52"/>
  <c r="D28" i="52"/>
  <c r="AB27" i="52"/>
  <c r="Y27" i="52"/>
  <c r="V27" i="52"/>
  <c r="S27" i="52"/>
  <c r="P27" i="52"/>
  <c r="M27" i="52"/>
  <c r="J27" i="52"/>
  <c r="G27" i="52"/>
  <c r="D27" i="52"/>
  <c r="AB26" i="52"/>
  <c r="Y26" i="52"/>
  <c r="V26" i="52"/>
  <c r="S26" i="52"/>
  <c r="P26" i="52"/>
  <c r="M26" i="52"/>
  <c r="J26" i="52"/>
  <c r="G26" i="52"/>
  <c r="D26" i="52"/>
  <c r="AB25" i="52"/>
  <c r="Y25" i="52"/>
  <c r="V25" i="52"/>
  <c r="S25" i="52"/>
  <c r="P25" i="52"/>
  <c r="M25" i="52"/>
  <c r="J25" i="52"/>
  <c r="G25" i="52"/>
  <c r="D25" i="52"/>
  <c r="AB24" i="52"/>
  <c r="Y24" i="52"/>
  <c r="V24" i="52"/>
  <c r="S24" i="52"/>
  <c r="P24" i="52"/>
  <c r="M24" i="52"/>
  <c r="J24" i="52"/>
  <c r="G24" i="52"/>
  <c r="D24" i="52"/>
  <c r="AB23" i="52"/>
  <c r="Y23" i="52"/>
  <c r="V23" i="52"/>
  <c r="S23" i="52"/>
  <c r="P23" i="52"/>
  <c r="M23" i="52"/>
  <c r="J23" i="52"/>
  <c r="G23" i="52"/>
  <c r="D23" i="52"/>
  <c r="AB22" i="52"/>
  <c r="Y22" i="52"/>
  <c r="V22" i="52"/>
  <c r="S22" i="52"/>
  <c r="P22" i="52"/>
  <c r="M22" i="52"/>
  <c r="J22" i="52"/>
  <c r="G22" i="52"/>
  <c r="D22" i="52"/>
  <c r="AB21" i="52"/>
  <c r="Y21" i="52"/>
  <c r="V21" i="52"/>
  <c r="S21" i="52"/>
  <c r="P21" i="52"/>
  <c r="M21" i="52"/>
  <c r="J21" i="52"/>
  <c r="G21" i="52"/>
  <c r="D21" i="52"/>
  <c r="AB20" i="52"/>
  <c r="Y20" i="52"/>
  <c r="V20" i="52"/>
  <c r="S20" i="52"/>
  <c r="P20" i="52"/>
  <c r="M20" i="52"/>
  <c r="J20" i="52"/>
  <c r="G20" i="52"/>
  <c r="D20" i="52"/>
  <c r="AB19" i="52"/>
  <c r="Y19" i="52"/>
  <c r="V19" i="52"/>
  <c r="S19" i="52"/>
  <c r="P19" i="52"/>
  <c r="M19" i="52"/>
  <c r="J19" i="52"/>
  <c r="G19" i="52"/>
  <c r="D19" i="52"/>
  <c r="AB18" i="52"/>
  <c r="Y18" i="52"/>
  <c r="V18" i="52"/>
  <c r="S18" i="52"/>
  <c r="P18" i="52"/>
  <c r="M18" i="52"/>
  <c r="J18" i="52"/>
  <c r="G18" i="52"/>
  <c r="D18" i="52"/>
  <c r="AB17" i="52"/>
  <c r="Y17" i="52"/>
  <c r="V17" i="52"/>
  <c r="S17" i="52"/>
  <c r="P17" i="52"/>
  <c r="M17" i="52"/>
  <c r="J17" i="52"/>
  <c r="G17" i="52"/>
  <c r="D17" i="52"/>
  <c r="AB16" i="52"/>
  <c r="Y16" i="52"/>
  <c r="V16" i="52"/>
  <c r="S16" i="52"/>
  <c r="P16" i="52"/>
  <c r="M16" i="52"/>
  <c r="J16" i="52"/>
  <c r="G16" i="52"/>
  <c r="D16" i="52"/>
  <c r="AB15" i="52"/>
  <c r="Y15" i="52"/>
  <c r="V15" i="52"/>
  <c r="S15" i="52"/>
  <c r="P15" i="52"/>
  <c r="M15" i="52"/>
  <c r="J15" i="52"/>
  <c r="G15" i="52"/>
  <c r="D15" i="52"/>
  <c r="AB14" i="52"/>
  <c r="Y14" i="52"/>
  <c r="V14" i="52"/>
  <c r="S14" i="52"/>
  <c r="P14" i="52"/>
  <c r="M14" i="52"/>
  <c r="J14" i="52"/>
  <c r="G14" i="52"/>
  <c r="D14" i="52"/>
  <c r="AB13" i="52"/>
  <c r="Y13" i="52"/>
  <c r="V13" i="52"/>
  <c r="S13" i="52"/>
  <c r="P13" i="52"/>
  <c r="M13" i="52"/>
  <c r="J13" i="52"/>
  <c r="G13" i="52"/>
  <c r="D13" i="52"/>
  <c r="AB12" i="52"/>
  <c r="Y12" i="52"/>
  <c r="V12" i="52"/>
  <c r="S12" i="52"/>
  <c r="P12" i="52"/>
  <c r="M12" i="52"/>
  <c r="J12" i="52"/>
  <c r="G12" i="52"/>
  <c r="D12" i="52"/>
  <c r="AB11" i="52"/>
  <c r="Y11" i="52"/>
  <c r="V11" i="52"/>
  <c r="S11" i="52"/>
  <c r="P11" i="52"/>
  <c r="M11" i="52"/>
  <c r="J11" i="52"/>
  <c r="G11" i="52"/>
  <c r="D11" i="52"/>
  <c r="AB10" i="52"/>
  <c r="Y10" i="52"/>
  <c r="V10" i="52"/>
  <c r="S10" i="52"/>
  <c r="P10" i="52"/>
  <c r="M10" i="52"/>
  <c r="J10" i="52"/>
  <c r="G10" i="52"/>
  <c r="D10" i="52"/>
  <c r="AB9" i="52"/>
  <c r="Y9" i="52"/>
  <c r="V9" i="52"/>
  <c r="S9" i="52"/>
  <c r="P9" i="52"/>
  <c r="M9" i="52"/>
  <c r="J9" i="52"/>
  <c r="G9" i="52"/>
  <c r="D9" i="52"/>
  <c r="AB8" i="52"/>
  <c r="Y8" i="52"/>
  <c r="V8" i="52"/>
  <c r="S8" i="52"/>
  <c r="P8" i="52"/>
  <c r="M8" i="52"/>
  <c r="J8" i="52"/>
  <c r="G8" i="52"/>
  <c r="D8" i="52"/>
  <c r="AA7" i="52"/>
  <c r="C18" i="51" s="1"/>
  <c r="Z7" i="52"/>
  <c r="X7" i="52"/>
  <c r="W7" i="52"/>
  <c r="B17" i="51" s="1"/>
  <c r="U7" i="52"/>
  <c r="T7" i="52"/>
  <c r="V7" i="52" s="1"/>
  <c r="R7" i="52"/>
  <c r="Q7" i="52"/>
  <c r="B11" i="51" s="1"/>
  <c r="O7" i="52"/>
  <c r="N7" i="52"/>
  <c r="L7" i="52"/>
  <c r="K7" i="52"/>
  <c r="B9" i="51" s="1"/>
  <c r="I7" i="52"/>
  <c r="C8" i="51" s="1"/>
  <c r="H7" i="52"/>
  <c r="F7" i="52"/>
  <c r="E7" i="52"/>
  <c r="B7" i="51" s="1"/>
  <c r="C7" i="52"/>
  <c r="C6" i="51" s="1"/>
  <c r="B7" i="52"/>
  <c r="B18" i="51"/>
  <c r="C17" i="51"/>
  <c r="C16" i="51"/>
  <c r="C11" i="51"/>
  <c r="C10" i="51"/>
  <c r="C9" i="51"/>
  <c r="C7" i="51"/>
  <c r="AB28" i="50"/>
  <c r="Y28" i="50"/>
  <c r="V28" i="50"/>
  <c r="S28" i="50"/>
  <c r="P28" i="50"/>
  <c r="M28" i="50"/>
  <c r="J28" i="50"/>
  <c r="G28" i="50"/>
  <c r="D28" i="50"/>
  <c r="AB27" i="50"/>
  <c r="Y27" i="50"/>
  <c r="V27" i="50"/>
  <c r="S27" i="50"/>
  <c r="P27" i="50"/>
  <c r="M27" i="50"/>
  <c r="J27" i="50"/>
  <c r="G27" i="50"/>
  <c r="D27" i="50"/>
  <c r="AB26" i="50"/>
  <c r="Y26" i="50"/>
  <c r="V26" i="50"/>
  <c r="S26" i="50"/>
  <c r="P26" i="50"/>
  <c r="M26" i="50"/>
  <c r="J26" i="50"/>
  <c r="G26" i="50"/>
  <c r="D26" i="50"/>
  <c r="AB25" i="50"/>
  <c r="Y25" i="50"/>
  <c r="V25" i="50"/>
  <c r="S25" i="50"/>
  <c r="P25" i="50"/>
  <c r="M25" i="50"/>
  <c r="J25" i="50"/>
  <c r="G25" i="50"/>
  <c r="D25" i="50"/>
  <c r="AB24" i="50"/>
  <c r="Y24" i="50"/>
  <c r="V24" i="50"/>
  <c r="S24" i="50"/>
  <c r="P24" i="50"/>
  <c r="M24" i="50"/>
  <c r="J24" i="50"/>
  <c r="G24" i="50"/>
  <c r="D24" i="50"/>
  <c r="AB23" i="50"/>
  <c r="Y23" i="50"/>
  <c r="V23" i="50"/>
  <c r="S23" i="50"/>
  <c r="P23" i="50"/>
  <c r="M23" i="50"/>
  <c r="J23" i="50"/>
  <c r="G23" i="50"/>
  <c r="D23" i="50"/>
  <c r="AB22" i="50"/>
  <c r="Y22" i="50"/>
  <c r="V22" i="50"/>
  <c r="S22" i="50"/>
  <c r="P22" i="50"/>
  <c r="M22" i="50"/>
  <c r="J22" i="50"/>
  <c r="G22" i="50"/>
  <c r="D22" i="50"/>
  <c r="AB21" i="50"/>
  <c r="Y21" i="50"/>
  <c r="V21" i="50"/>
  <c r="S21" i="50"/>
  <c r="P21" i="50"/>
  <c r="M21" i="50"/>
  <c r="J21" i="50"/>
  <c r="G21" i="50"/>
  <c r="D21" i="50"/>
  <c r="AB20" i="50"/>
  <c r="Y20" i="50"/>
  <c r="V20" i="50"/>
  <c r="S20" i="50"/>
  <c r="P20" i="50"/>
  <c r="M20" i="50"/>
  <c r="J20" i="50"/>
  <c r="G20" i="50"/>
  <c r="D20" i="50"/>
  <c r="AB19" i="50"/>
  <c r="Y19" i="50"/>
  <c r="V19" i="50"/>
  <c r="S19" i="50"/>
  <c r="P19" i="50"/>
  <c r="M19" i="50"/>
  <c r="J19" i="50"/>
  <c r="G19" i="50"/>
  <c r="D19" i="50"/>
  <c r="AB18" i="50"/>
  <c r="Y18" i="50"/>
  <c r="V18" i="50"/>
  <c r="S18" i="50"/>
  <c r="P18" i="50"/>
  <c r="M18" i="50"/>
  <c r="J18" i="50"/>
  <c r="G18" i="50"/>
  <c r="D18" i="50"/>
  <c r="AB17" i="50"/>
  <c r="Y17" i="50"/>
  <c r="V17" i="50"/>
  <c r="S17" i="50"/>
  <c r="P17" i="50"/>
  <c r="M17" i="50"/>
  <c r="J17" i="50"/>
  <c r="G17" i="50"/>
  <c r="D17" i="50"/>
  <c r="AB16" i="50"/>
  <c r="Y16" i="50"/>
  <c r="V16" i="50"/>
  <c r="S16" i="50"/>
  <c r="P16" i="50"/>
  <c r="M16" i="50"/>
  <c r="J16" i="50"/>
  <c r="G16" i="50"/>
  <c r="D16" i="50"/>
  <c r="AB15" i="50"/>
  <c r="Y15" i="50"/>
  <c r="V15" i="50"/>
  <c r="S15" i="50"/>
  <c r="P15" i="50"/>
  <c r="M15" i="50"/>
  <c r="J15" i="50"/>
  <c r="G15" i="50"/>
  <c r="D15" i="50"/>
  <c r="AB14" i="50"/>
  <c r="Y14" i="50"/>
  <c r="V14" i="50"/>
  <c r="S14" i="50"/>
  <c r="P14" i="50"/>
  <c r="M14" i="50"/>
  <c r="J14" i="50"/>
  <c r="G14" i="50"/>
  <c r="D14" i="50"/>
  <c r="AB13" i="50"/>
  <c r="Y13" i="50"/>
  <c r="V13" i="50"/>
  <c r="S13" i="50"/>
  <c r="P13" i="50"/>
  <c r="M13" i="50"/>
  <c r="J13" i="50"/>
  <c r="G13" i="50"/>
  <c r="D13" i="50"/>
  <c r="AB12" i="50"/>
  <c r="Y12" i="50"/>
  <c r="V12" i="50"/>
  <c r="S12" i="50"/>
  <c r="P12" i="50"/>
  <c r="M12" i="50"/>
  <c r="J12" i="50"/>
  <c r="G12" i="50"/>
  <c r="D12" i="50"/>
  <c r="AB11" i="50"/>
  <c r="Y11" i="50"/>
  <c r="V11" i="50"/>
  <c r="S11" i="50"/>
  <c r="P11" i="50"/>
  <c r="M11" i="50"/>
  <c r="J11" i="50"/>
  <c r="G11" i="50"/>
  <c r="D11" i="50"/>
  <c r="AB10" i="50"/>
  <c r="Y10" i="50"/>
  <c r="V10" i="50"/>
  <c r="S10" i="50"/>
  <c r="P10" i="50"/>
  <c r="M10" i="50"/>
  <c r="J10" i="50"/>
  <c r="G10" i="50"/>
  <c r="D10" i="50"/>
  <c r="AB9" i="50"/>
  <c r="Y9" i="50"/>
  <c r="V9" i="50"/>
  <c r="S9" i="50"/>
  <c r="P9" i="50"/>
  <c r="M9" i="50"/>
  <c r="J9" i="50"/>
  <c r="G9" i="50"/>
  <c r="D9" i="50"/>
  <c r="AB8" i="50"/>
  <c r="Y8" i="50"/>
  <c r="V8" i="50"/>
  <c r="S8" i="50"/>
  <c r="P8" i="50"/>
  <c r="M8" i="50"/>
  <c r="J8" i="50"/>
  <c r="G8" i="50"/>
  <c r="D8" i="50"/>
  <c r="AA7" i="50"/>
  <c r="C17" i="49" s="1"/>
  <c r="Z7" i="50"/>
  <c r="B17" i="49" s="1"/>
  <c r="X7" i="50"/>
  <c r="W7" i="50"/>
  <c r="B16" i="49" s="1"/>
  <c r="U7" i="50"/>
  <c r="T7" i="50"/>
  <c r="V7" i="50" s="1"/>
  <c r="R7" i="50"/>
  <c r="Q7" i="50"/>
  <c r="B10" i="49" s="1"/>
  <c r="O7" i="50"/>
  <c r="C9" i="49" s="1"/>
  <c r="N7" i="50"/>
  <c r="P7" i="50" s="1"/>
  <c r="L7" i="50"/>
  <c r="C8" i="49" s="1"/>
  <c r="K7" i="50"/>
  <c r="B8" i="49" s="1"/>
  <c r="I7" i="50"/>
  <c r="H7" i="50"/>
  <c r="F7" i="50"/>
  <c r="C6" i="49" s="1"/>
  <c r="E7" i="50"/>
  <c r="B6" i="49" s="1"/>
  <c r="C7" i="50"/>
  <c r="C5" i="49" s="1"/>
  <c r="B7" i="50"/>
  <c r="B5" i="49" s="1"/>
  <c r="C16" i="49"/>
  <c r="C15" i="49"/>
  <c r="C10" i="49"/>
  <c r="C7" i="49"/>
  <c r="AB7" i="52" l="1"/>
  <c r="P7" i="52"/>
  <c r="D7" i="52"/>
  <c r="B6" i="51"/>
  <c r="E6" i="51" s="1"/>
  <c r="D10" i="49"/>
  <c r="B9" i="49"/>
  <c r="D9" i="49" s="1"/>
  <c r="D8" i="49"/>
  <c r="D6" i="49"/>
  <c r="J7" i="52"/>
  <c r="D6" i="51"/>
  <c r="B10" i="51"/>
  <c r="D10" i="51" s="1"/>
  <c r="D5" i="49"/>
  <c r="D11" i="51"/>
  <c r="D9" i="51"/>
  <c r="D7" i="51"/>
  <c r="AB7" i="50"/>
  <c r="J7" i="50"/>
  <c r="D7" i="50"/>
  <c r="B16" i="51"/>
  <c r="D16" i="51" s="1"/>
  <c r="B8" i="51"/>
  <c r="D8" i="51" s="1"/>
  <c r="D18" i="51"/>
  <c r="D17" i="51"/>
  <c r="E7" i="51"/>
  <c r="E9" i="51"/>
  <c r="E10" i="51"/>
  <c r="E11" i="51"/>
  <c r="E17" i="51"/>
  <c r="E18" i="51"/>
  <c r="G7" i="52"/>
  <c r="M7" i="52"/>
  <c r="S7" i="52"/>
  <c r="Y7" i="52"/>
  <c r="D17" i="49"/>
  <c r="B15" i="49"/>
  <c r="D15" i="49" s="1"/>
  <c r="B7" i="49"/>
  <c r="D7" i="49" s="1"/>
  <c r="D16" i="49"/>
  <c r="E5" i="49"/>
  <c r="E6" i="49"/>
  <c r="E7" i="49"/>
  <c r="E8" i="49"/>
  <c r="E10" i="49"/>
  <c r="E16" i="49"/>
  <c r="E17" i="49"/>
  <c r="G7" i="50"/>
  <c r="M7" i="50"/>
  <c r="S7" i="50"/>
  <c r="Y7" i="50"/>
  <c r="AB28" i="48"/>
  <c r="Y28" i="48"/>
  <c r="V28" i="48"/>
  <c r="S28" i="48"/>
  <c r="P28" i="48"/>
  <c r="M28" i="48"/>
  <c r="J28" i="48"/>
  <c r="G28" i="48"/>
  <c r="D28" i="48"/>
  <c r="AB27" i="48"/>
  <c r="Y27" i="48"/>
  <c r="V27" i="48"/>
  <c r="S27" i="48"/>
  <c r="P27" i="48"/>
  <c r="M27" i="48"/>
  <c r="J27" i="48"/>
  <c r="G27" i="48"/>
  <c r="D27" i="48"/>
  <c r="AB26" i="48"/>
  <c r="Y26" i="48"/>
  <c r="V26" i="48"/>
  <c r="S26" i="48"/>
  <c r="P26" i="48"/>
  <c r="M26" i="48"/>
  <c r="J26" i="48"/>
  <c r="G26" i="48"/>
  <c r="D26" i="48"/>
  <c r="AB25" i="48"/>
  <c r="Y25" i="48"/>
  <c r="V25" i="48"/>
  <c r="S25" i="48"/>
  <c r="P25" i="48"/>
  <c r="M25" i="48"/>
  <c r="J25" i="48"/>
  <c r="G25" i="48"/>
  <c r="D25" i="48"/>
  <c r="AB24" i="48"/>
  <c r="Y24" i="48"/>
  <c r="V24" i="48"/>
  <c r="S24" i="48"/>
  <c r="P24" i="48"/>
  <c r="M24" i="48"/>
  <c r="J24" i="48"/>
  <c r="G24" i="48"/>
  <c r="D24" i="48"/>
  <c r="AB23" i="48"/>
  <c r="Y23" i="48"/>
  <c r="V23" i="48"/>
  <c r="S23" i="48"/>
  <c r="P23" i="48"/>
  <c r="M23" i="48"/>
  <c r="J23" i="48"/>
  <c r="G23" i="48"/>
  <c r="D23" i="48"/>
  <c r="AB22" i="48"/>
  <c r="Y22" i="48"/>
  <c r="V22" i="48"/>
  <c r="S22" i="48"/>
  <c r="P22" i="48"/>
  <c r="M22" i="48"/>
  <c r="J22" i="48"/>
  <c r="G22" i="48"/>
  <c r="D22" i="48"/>
  <c r="AB21" i="48"/>
  <c r="Y21" i="48"/>
  <c r="V21" i="48"/>
  <c r="S21" i="48"/>
  <c r="P21" i="48"/>
  <c r="M21" i="48"/>
  <c r="J21" i="48"/>
  <c r="G21" i="48"/>
  <c r="D21" i="48"/>
  <c r="AB20" i="48"/>
  <c r="Y20" i="48"/>
  <c r="V20" i="48"/>
  <c r="S20" i="48"/>
  <c r="P20" i="48"/>
  <c r="M20" i="48"/>
  <c r="J20" i="48"/>
  <c r="G20" i="48"/>
  <c r="D20" i="48"/>
  <c r="AB19" i="48"/>
  <c r="Y19" i="48"/>
  <c r="V19" i="48"/>
  <c r="S19" i="48"/>
  <c r="P19" i="48"/>
  <c r="M19" i="48"/>
  <c r="J19" i="48"/>
  <c r="G19" i="48"/>
  <c r="D19" i="48"/>
  <c r="AB18" i="48"/>
  <c r="Y18" i="48"/>
  <c r="V18" i="48"/>
  <c r="S18" i="48"/>
  <c r="P18" i="48"/>
  <c r="M18" i="48"/>
  <c r="J18" i="48"/>
  <c r="G18" i="48"/>
  <c r="D18" i="48"/>
  <c r="AB17" i="48"/>
  <c r="Y17" i="48"/>
  <c r="V17" i="48"/>
  <c r="S17" i="48"/>
  <c r="P17" i="48"/>
  <c r="M17" i="48"/>
  <c r="J17" i="48"/>
  <c r="G17" i="48"/>
  <c r="D17" i="48"/>
  <c r="AB16" i="48"/>
  <c r="Y16" i="48"/>
  <c r="V16" i="48"/>
  <c r="S16" i="48"/>
  <c r="P16" i="48"/>
  <c r="M16" i="48"/>
  <c r="J16" i="48"/>
  <c r="G16" i="48"/>
  <c r="D16" i="48"/>
  <c r="AB15" i="48"/>
  <c r="Y15" i="48"/>
  <c r="V15" i="48"/>
  <c r="S15" i="48"/>
  <c r="P15" i="48"/>
  <c r="M15" i="48"/>
  <c r="J15" i="48"/>
  <c r="G15" i="48"/>
  <c r="D15" i="48"/>
  <c r="AB14" i="48"/>
  <c r="Y14" i="48"/>
  <c r="V14" i="48"/>
  <c r="S14" i="48"/>
  <c r="P14" i="48"/>
  <c r="M14" i="48"/>
  <c r="J14" i="48"/>
  <c r="G14" i="48"/>
  <c r="D14" i="48"/>
  <c r="AB13" i="48"/>
  <c r="Y13" i="48"/>
  <c r="V13" i="48"/>
  <c r="S13" i="48"/>
  <c r="P13" i="48"/>
  <c r="M13" i="48"/>
  <c r="J13" i="48"/>
  <c r="G13" i="48"/>
  <c r="D13" i="48"/>
  <c r="AB12" i="48"/>
  <c r="Y12" i="48"/>
  <c r="V12" i="48"/>
  <c r="S12" i="48"/>
  <c r="P12" i="48"/>
  <c r="M12" i="48"/>
  <c r="J12" i="48"/>
  <c r="G12" i="48"/>
  <c r="D12" i="48"/>
  <c r="AB11" i="48"/>
  <c r="Y11" i="48"/>
  <c r="V11" i="48"/>
  <c r="S11" i="48"/>
  <c r="P11" i="48"/>
  <c r="M11" i="48"/>
  <c r="J11" i="48"/>
  <c r="G11" i="48"/>
  <c r="D11" i="48"/>
  <c r="AB10" i="48"/>
  <c r="Y10" i="48"/>
  <c r="V10" i="48"/>
  <c r="S10" i="48"/>
  <c r="P10" i="48"/>
  <c r="M10" i="48"/>
  <c r="J10" i="48"/>
  <c r="G10" i="48"/>
  <c r="D10" i="48"/>
  <c r="AB9" i="48"/>
  <c r="Y9" i="48"/>
  <c r="V9" i="48"/>
  <c r="S9" i="48"/>
  <c r="P9" i="48"/>
  <c r="M9" i="48"/>
  <c r="J9" i="48"/>
  <c r="G9" i="48"/>
  <c r="D9" i="48"/>
  <c r="AB8" i="48"/>
  <c r="Y8" i="48"/>
  <c r="V8" i="48"/>
  <c r="S8" i="48"/>
  <c r="P8" i="48"/>
  <c r="M8" i="48"/>
  <c r="J8" i="48"/>
  <c r="G8" i="48"/>
  <c r="D8" i="48"/>
  <c r="AA7" i="48"/>
  <c r="C17" i="42" s="1"/>
  <c r="Z7" i="48"/>
  <c r="B17" i="42" s="1"/>
  <c r="X7" i="48"/>
  <c r="C16" i="42" s="1"/>
  <c r="W7" i="48"/>
  <c r="B16" i="42" s="1"/>
  <c r="U7" i="48"/>
  <c r="C15" i="42" s="1"/>
  <c r="T7" i="48"/>
  <c r="B15" i="42" s="1"/>
  <c r="E15" i="42" s="1"/>
  <c r="R7" i="48"/>
  <c r="C10" i="42" s="1"/>
  <c r="Q7" i="48"/>
  <c r="B10" i="42" s="1"/>
  <c r="E10" i="42" s="1"/>
  <c r="O7" i="48"/>
  <c r="C9" i="42" s="1"/>
  <c r="N7" i="48"/>
  <c r="B9" i="42" s="1"/>
  <c r="L7" i="48"/>
  <c r="C8" i="42" s="1"/>
  <c r="K7" i="48"/>
  <c r="B8" i="42" s="1"/>
  <c r="I7" i="48"/>
  <c r="C7" i="42" s="1"/>
  <c r="H7" i="48"/>
  <c r="B7" i="42" s="1"/>
  <c r="F7" i="48"/>
  <c r="C6" i="42" s="1"/>
  <c r="E7" i="48"/>
  <c r="B6" i="42" s="1"/>
  <c r="C7" i="48"/>
  <c r="C5" i="42" s="1"/>
  <c r="B7" i="48"/>
  <c r="B5" i="42" s="1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22" i="39"/>
  <c r="M23" i="39"/>
  <c r="M24" i="39"/>
  <c r="M25" i="39"/>
  <c r="M26" i="39"/>
  <c r="M27" i="39"/>
  <c r="M28" i="39"/>
  <c r="P8" i="39"/>
  <c r="P9" i="39"/>
  <c r="P10" i="39"/>
  <c r="P11" i="39"/>
  <c r="P12" i="39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S8" i="39"/>
  <c r="S9" i="39"/>
  <c r="S10" i="39"/>
  <c r="S11" i="39"/>
  <c r="S12" i="39"/>
  <c r="S13" i="39"/>
  <c r="S14" i="39"/>
  <c r="S15" i="39"/>
  <c r="S16" i="39"/>
  <c r="S17" i="39"/>
  <c r="S18" i="39"/>
  <c r="S19" i="39"/>
  <c r="S20" i="39"/>
  <c r="S21" i="39"/>
  <c r="S22" i="39"/>
  <c r="S23" i="39"/>
  <c r="S24" i="39"/>
  <c r="S25" i="39"/>
  <c r="S26" i="39"/>
  <c r="S27" i="39"/>
  <c r="S28" i="39"/>
  <c r="V8" i="39"/>
  <c r="V9" i="39"/>
  <c r="V10" i="39"/>
  <c r="V11" i="39"/>
  <c r="V12" i="39"/>
  <c r="V13" i="39"/>
  <c r="V14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27" i="39"/>
  <c r="V28" i="39"/>
  <c r="Y8" i="39"/>
  <c r="Y9" i="39"/>
  <c r="Y10" i="39"/>
  <c r="Y11" i="39"/>
  <c r="Y12" i="39"/>
  <c r="Y13" i="39"/>
  <c r="Y14" i="39"/>
  <c r="Y15" i="39"/>
  <c r="Y16" i="39"/>
  <c r="Y17" i="39"/>
  <c r="Y18" i="39"/>
  <c r="Y19" i="39"/>
  <c r="Y20" i="39"/>
  <c r="Y21" i="39"/>
  <c r="Y22" i="39"/>
  <c r="Y23" i="39"/>
  <c r="Y24" i="39"/>
  <c r="Y25" i="39"/>
  <c r="Y26" i="39"/>
  <c r="Y27" i="39"/>
  <c r="Y28" i="39"/>
  <c r="AB8" i="39"/>
  <c r="AB9" i="39"/>
  <c r="AB10" i="39"/>
  <c r="AB11" i="39"/>
  <c r="AB12" i="39"/>
  <c r="AB13" i="39"/>
  <c r="AB14" i="39"/>
  <c r="AB15" i="39"/>
  <c r="AB16" i="39"/>
  <c r="AB17" i="39"/>
  <c r="AB18" i="39"/>
  <c r="AB19" i="39"/>
  <c r="AB20" i="39"/>
  <c r="AB21" i="39"/>
  <c r="AB22" i="39"/>
  <c r="AB23" i="39"/>
  <c r="AB24" i="39"/>
  <c r="AB25" i="39"/>
  <c r="AB26" i="39"/>
  <c r="AB27" i="39"/>
  <c r="AB28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D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AA7" i="39"/>
  <c r="C18" i="23" s="1"/>
  <c r="Z7" i="39"/>
  <c r="B18" i="23" s="1"/>
  <c r="X7" i="39"/>
  <c r="C17" i="23" s="1"/>
  <c r="W7" i="39"/>
  <c r="U7" i="39"/>
  <c r="C16" i="23" s="1"/>
  <c r="T7" i="39"/>
  <c r="B16" i="23" s="1"/>
  <c r="R7" i="39"/>
  <c r="C11" i="23" s="1"/>
  <c r="Q7" i="39"/>
  <c r="O7" i="39"/>
  <c r="C10" i="23" s="1"/>
  <c r="N7" i="39"/>
  <c r="L7" i="39"/>
  <c r="C9" i="23" s="1"/>
  <c r="K7" i="39"/>
  <c r="B9" i="23" s="1"/>
  <c r="I7" i="39"/>
  <c r="C8" i="23" s="1"/>
  <c r="H7" i="39"/>
  <c r="B8" i="23" s="1"/>
  <c r="F7" i="39"/>
  <c r="C7" i="23" s="1"/>
  <c r="E7" i="39"/>
  <c r="C7" i="39"/>
  <c r="C6" i="23" s="1"/>
  <c r="B7" i="39"/>
  <c r="B6" i="23" s="1"/>
  <c r="Y7" i="39" l="1"/>
  <c r="P7" i="39"/>
  <c r="G7" i="39"/>
  <c r="E9" i="49"/>
  <c r="E8" i="42"/>
  <c r="S7" i="39"/>
  <c r="E16" i="51"/>
  <c r="E15" i="49"/>
  <c r="E17" i="42"/>
  <c r="D16" i="42"/>
  <c r="D15" i="42"/>
  <c r="D10" i="42"/>
  <c r="E9" i="42"/>
  <c r="D8" i="42"/>
  <c r="D7" i="42"/>
  <c r="D6" i="42"/>
  <c r="E5" i="42"/>
  <c r="B10" i="23"/>
  <c r="D10" i="23" s="1"/>
  <c r="B7" i="23"/>
  <c r="E7" i="23" s="1"/>
  <c r="B11" i="23"/>
  <c r="E11" i="23" s="1"/>
  <c r="B17" i="23"/>
  <c r="D17" i="42"/>
  <c r="AB7" i="48"/>
  <c r="E16" i="42"/>
  <c r="Y7" i="48"/>
  <c r="V7" i="48"/>
  <c r="S7" i="48"/>
  <c r="D9" i="42"/>
  <c r="P7" i="48"/>
  <c r="M7" i="48"/>
  <c r="E7" i="42"/>
  <c r="J7" i="48"/>
  <c r="E6" i="42"/>
  <c r="G7" i="48"/>
  <c r="D5" i="42"/>
  <c r="D7" i="48"/>
  <c r="AB7" i="39"/>
  <c r="V7" i="39"/>
  <c r="M7" i="39"/>
  <c r="J7" i="39"/>
  <c r="D7" i="39"/>
  <c r="E8" i="51"/>
  <c r="E17" i="23"/>
  <c r="E18" i="23"/>
  <c r="D17" i="23"/>
  <c r="D18" i="23"/>
  <c r="E16" i="23"/>
  <c r="D16" i="23"/>
  <c r="E8" i="23"/>
  <c r="E9" i="23"/>
  <c r="E10" i="23"/>
  <c r="D8" i="23"/>
  <c r="D9" i="23"/>
  <c r="E6" i="23"/>
  <c r="D6" i="23"/>
  <c r="D11" i="23" l="1"/>
  <c r="D7" i="23"/>
  <c r="I20" i="25"/>
  <c r="H20" i="25"/>
  <c r="I19" i="25"/>
  <c r="H19" i="25"/>
  <c r="I18" i="25"/>
  <c r="H18" i="25"/>
  <c r="I13" i="25"/>
  <c r="H13" i="25"/>
  <c r="I12" i="25"/>
  <c r="H12" i="25"/>
  <c r="I11" i="25"/>
  <c r="H11" i="25"/>
  <c r="I10" i="25"/>
  <c r="H10" i="25"/>
  <c r="I9" i="25"/>
  <c r="H9" i="25"/>
  <c r="I8" i="25"/>
  <c r="H8" i="25"/>
</calcChain>
</file>

<file path=xl/sharedStrings.xml><?xml version="1.0" encoding="utf-8"?>
<sst xmlns="http://schemas.openxmlformats.org/spreadsheetml/2006/main" count="763" uniqueCount="76">
  <si>
    <t>Показник</t>
  </si>
  <si>
    <t>зміна значення</t>
  </si>
  <si>
    <t>%</t>
  </si>
  <si>
    <t>А</t>
  </si>
  <si>
    <t>Станом на:</t>
  </si>
  <si>
    <t>Жінки</t>
  </si>
  <si>
    <t>Чоловіки</t>
  </si>
  <si>
    <t>особи</t>
  </si>
  <si>
    <t>Кількість безробітних, охоплених профорієнтаційними послугами</t>
  </si>
  <si>
    <t>Проходили                                         професійне навчання</t>
  </si>
  <si>
    <t>Всього брали участь у громадських роботах та інших роботах тимчасового характеру</t>
  </si>
  <si>
    <t>Мали статус безробітного                         на кінець періоду</t>
  </si>
  <si>
    <t>з них, отримують допомогу по безробіттю</t>
  </si>
  <si>
    <t>Всього отримали роботу                          (у т.ч. до набуття статусу безробітного)</t>
  </si>
  <si>
    <t>Продовження таблиці</t>
  </si>
  <si>
    <t>2020</t>
  </si>
  <si>
    <t>Отримували послуги на кінець періоду</t>
  </si>
  <si>
    <t>(за місцем проживання)</t>
  </si>
  <si>
    <t>Мешканці міських поселень</t>
  </si>
  <si>
    <t xml:space="preserve">Мешканці сільської місцевості </t>
  </si>
  <si>
    <t>Брали участь у громадських та інших роботах тимчасового характеру, осіб</t>
  </si>
  <si>
    <t xml:space="preserve">Отримували послуги </t>
  </si>
  <si>
    <t>з них, мали статус безробітного</t>
  </si>
  <si>
    <t xml:space="preserve"> (відповідно до постанови КМУ від 01.10.2014  № 509) </t>
  </si>
  <si>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</si>
  <si>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</si>
  <si>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r>
      <t>Надання послуг Чернігівською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  </t>
    </r>
    <r>
      <rPr>
        <sz val="19"/>
        <rFont val="Times New Roman"/>
        <family val="1"/>
        <charset val="204"/>
      </rPr>
      <t>(відповідно до статті 14 ЗУ "Про зайнятіть населення")</t>
    </r>
  </si>
  <si>
    <t>2021</t>
  </si>
  <si>
    <t>Всього по області</t>
  </si>
  <si>
    <t>Бахмацька районна філія</t>
  </si>
  <si>
    <t>Борзнянська районна філія</t>
  </si>
  <si>
    <t xml:space="preserve">Варвинська районна філія </t>
  </si>
  <si>
    <t>Городнянська районна філія</t>
  </si>
  <si>
    <t>Ічнянська районна філія</t>
  </si>
  <si>
    <t>Козелецька районна філія</t>
  </si>
  <si>
    <t>Коропська районна філія</t>
  </si>
  <si>
    <t>Корюківська районна філія</t>
  </si>
  <si>
    <t>Куликівська районна філія</t>
  </si>
  <si>
    <t>Менська районна філія</t>
  </si>
  <si>
    <t>Н.-Сіверська районна філія</t>
  </si>
  <si>
    <t>Носівська районна філія</t>
  </si>
  <si>
    <t>Ріпкинська районна філія</t>
  </si>
  <si>
    <t>Семенівська районна філія</t>
  </si>
  <si>
    <t>Сновська районна філія</t>
  </si>
  <si>
    <t>Сосницька районна філія</t>
  </si>
  <si>
    <t>Срібнянська районна філія</t>
  </si>
  <si>
    <t>Чернігівська районна філія</t>
  </si>
  <si>
    <t xml:space="preserve">Чернігівський МЦЗ </t>
  </si>
  <si>
    <t>Ніжинська міськрайонна філія</t>
  </si>
  <si>
    <t>Прилуцька міськрайонна філія</t>
  </si>
  <si>
    <r>
      <t xml:space="preserve">Надання послуг Чернігівською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</si>
  <si>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r>
      <t>Надання послуг Чернігівською обласною службою зайнятості громадянам</t>
    </r>
    <r>
      <rPr>
        <b/>
        <u/>
        <sz val="19"/>
        <rFont val="Times New Roman"/>
        <family val="1"/>
        <charset val="204"/>
      </rPr>
      <t xml:space="preserve"> з числа військовослужбовців, які брали участь в антитерористичній операції  </t>
    </r>
    <r>
      <rPr>
        <b/>
        <sz val="19"/>
        <rFont val="Times New Roman"/>
        <family val="1"/>
        <charset val="204"/>
      </rPr>
      <t>(операції об'єднаних сил)</t>
    </r>
  </si>
  <si>
    <r>
      <t xml:space="preserve">Надання послуг Чернігівською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</si>
  <si>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 xml:space="preserve">Надання послуг Чернігівською обласною службою зайнятості </t>
  </si>
  <si>
    <t>Отримували послуги, осіб</t>
  </si>
  <si>
    <t>Мали статус безробітного,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</si>
  <si>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</si>
  <si>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</si>
  <si>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Кількість безробітних, охоплених профорієнтаційними послугами, осіб</t>
  </si>
  <si>
    <t>Отримували допомогу по безробіттю, осіб</t>
  </si>
  <si>
    <t>Надання послуг Чернігівською обласною службою зайнятості громадянам</t>
  </si>
  <si>
    <t xml:space="preserve"> + (-)                            осіб</t>
  </si>
  <si>
    <t>Всього отримали роботу (у т.ч. до набуття статусу безробітного)</t>
  </si>
  <si>
    <r>
      <t xml:space="preserve">    Надання послуг Чернігівською обласною службою зайнятості особам, що мають додаткові гарантії у сприянні працевлаштуванню у січні-березні 2020-2021 рр.                                                                   </t>
    </r>
    <r>
      <rPr>
        <b/>
        <i/>
        <sz val="16"/>
        <rFont val="Times New Roman Cyr"/>
        <charset val="204"/>
      </rPr>
      <t xml:space="preserve"> </t>
    </r>
    <r>
      <rPr>
        <i/>
        <sz val="16"/>
        <rFont val="Times New Roman Cyr"/>
        <charset val="204"/>
      </rPr>
      <t>(відповідно до статті 14  ЗУ "Про зайнятіть населення")</t>
    </r>
    <r>
      <rPr>
        <b/>
        <i/>
        <sz val="16"/>
        <rFont val="Times New Roman Cyr"/>
        <charset val="204"/>
      </rPr>
      <t xml:space="preserve">  </t>
    </r>
  </si>
  <si>
    <t xml:space="preserve">    Надання послуг Чернігівською обласною службою зайнятості                                                                               особам з інвалідністю у січні-березні 2020-2021 рр.</t>
  </si>
  <si>
    <t>Надання послуг Чернігівською обласною службою зайнятості особам з числа військовослужбовців, які брали участь в антитерористичній операції  (операції об'єднаних сил)                             у січні-березні 2020-2021рр.</t>
  </si>
  <si>
    <t>Надання послуг Чернігівською обласною службою зайнятості  молоді у віці до 35 років
у січні-березні 2020-2021 рр.</t>
  </si>
  <si>
    <t>Надання послуг  Чернігівською обласною службою зайнятості  жінкам                                                                                                                                                                    у січні-березні 2020-2021 рр.</t>
  </si>
  <si>
    <t>Надання послуг Чернігівською обласною службою зайнятості чоловікам                                                                                                                                                                    у січні-березні 2020-2021 рр.</t>
  </si>
  <si>
    <t>Надання послуг  Чернігівською обласною службою зайнятості  особам з числа мешканців міських поселень                                                                                                                                                                    у січні-березні 2020-2021 рр.</t>
  </si>
  <si>
    <t>Надання послуг Чернігівською обласною службою зайнятості особам з числа мешканців сільської місцевості                                                                                                                                                                    у січні-березні 2020-2021 рр.</t>
  </si>
  <si>
    <t>січень-березень 2020 р.</t>
  </si>
  <si>
    <t>січень-березень 2021 р.</t>
  </si>
  <si>
    <t xml:space="preserve">  1 квітня 2020 р.</t>
  </si>
  <si>
    <t xml:space="preserve">  1 квітня 2021 р.</t>
  </si>
  <si>
    <r>
      <t xml:space="preserve">    Надання послуг Чернігівською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особам, що о</t>
    </r>
    <r>
      <rPr>
        <b/>
        <sz val="14"/>
        <rFont val="Times New Roman Cyr"/>
        <family val="1"/>
        <charset val="204"/>
      </rPr>
      <t xml:space="preserve">тримали довідку  про взяття на облік                                                          у січні-березні 2020-2021рр. </t>
    </r>
    <r>
      <rPr>
        <i/>
        <sz val="14"/>
        <rFont val="Times New Roman Cyr"/>
        <family val="1"/>
        <charset val="204"/>
      </rPr>
      <t xml:space="preserve">(відповідно до постанови КМУ від 01.10.2014  № 509)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</si>
</sst>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9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sz val="16"/>
      <color rgb="FFFF000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 Cyr"/>
    </font>
    <font>
      <b/>
      <sz val="18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sz val="20"/>
      <name val="Times New Roman Cyr"/>
      <family val="1"/>
      <charset val="204"/>
    </font>
    <font>
      <sz val="9"/>
      <name val="Times New Roman Cyr"/>
      <charset val="204"/>
    </font>
    <font>
      <b/>
      <i/>
      <sz val="16"/>
      <name val="Times New Roman Cyr"/>
      <charset val="204"/>
    </font>
    <font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 Cyr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0" fillId="0" borderId="0"/>
    <xf numFmtId="0" fontId="14" fillId="0" borderId="0"/>
    <xf numFmtId="0" fontId="45" fillId="0" borderId="0"/>
  </cellStyleXfs>
  <cellXfs count="109">
    <xf numFmtId="0" fontId="0" fillId="0" borderId="0" xfId="0"/>
    <xf numFmtId="0" fontId="5" fillId="0" borderId="6" xfId="1" applyFont="1" applyBorder="1" applyAlignment="1">
      <alignment vertical="center" wrapText="1"/>
    </xf>
    <xf numFmtId="0" fontId="1" fillId="0" borderId="0" xfId="7" applyFont="1"/>
    <xf numFmtId="0" fontId="1" fillId="0" borderId="0" xfId="8" applyFont="1" applyAlignment="1">
      <alignment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4" fillId="0" borderId="6" xfId="8" applyFont="1" applyBorder="1" applyAlignment="1">
      <alignment horizontal="center" vertical="center" wrapText="1"/>
    </xf>
    <xf numFmtId="0" fontId="4" fillId="0" borderId="6" xfId="8" applyFont="1" applyFill="1" applyBorder="1" applyAlignment="1">
      <alignment horizontal="center" vertical="center" wrapText="1"/>
    </xf>
    <xf numFmtId="0" fontId="8" fillId="0" borderId="0" xfId="8" applyFont="1" applyAlignment="1">
      <alignment vertical="center" wrapText="1"/>
    </xf>
    <xf numFmtId="0" fontId="5" fillId="3" borderId="6" xfId="8" applyFont="1" applyFill="1" applyBorder="1" applyAlignment="1">
      <alignment vertical="center" wrapText="1"/>
    </xf>
    <xf numFmtId="164" fontId="6" fillId="2" borderId="6" xfId="7" applyNumberFormat="1" applyFont="1" applyFill="1" applyBorder="1" applyAlignment="1">
      <alignment horizontal="center" vertical="center" wrapText="1"/>
    </xf>
    <xf numFmtId="164" fontId="8" fillId="0" borderId="0" xfId="8" applyNumberFormat="1" applyFont="1" applyAlignment="1">
      <alignment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6" xfId="8" applyFont="1" applyBorder="1" applyAlignment="1">
      <alignment vertical="center" wrapText="1"/>
    </xf>
    <xf numFmtId="165" fontId="6" fillId="0" borderId="6" xfId="1" applyNumberFormat="1" applyFont="1" applyFill="1" applyBorder="1" applyAlignment="1">
      <alignment horizontal="center" vertical="center"/>
    </xf>
    <xf numFmtId="0" fontId="12" fillId="0" borderId="0" xfId="7" applyFont="1" applyFill="1"/>
    <xf numFmtId="3" fontId="12" fillId="0" borderId="0" xfId="7" applyNumberFormat="1" applyFont="1" applyFill="1"/>
    <xf numFmtId="0" fontId="16" fillId="0" borderId="6" xfId="1" applyFont="1" applyFill="1" applyBorder="1" applyAlignment="1">
      <alignment horizontal="center" vertical="center"/>
    </xf>
    <xf numFmtId="0" fontId="28" fillId="0" borderId="0" xfId="8" applyFont="1" applyAlignment="1">
      <alignment vertical="center" wrapText="1"/>
    </xf>
    <xf numFmtId="0" fontId="28" fillId="0" borderId="0" xfId="7" applyFont="1"/>
    <xf numFmtId="165" fontId="28" fillId="0" borderId="0" xfId="8" applyNumberFormat="1" applyFont="1" applyAlignment="1">
      <alignment vertical="center" wrapText="1"/>
    </xf>
    <xf numFmtId="0" fontId="31" fillId="0" borderId="0" xfId="12" applyFont="1" applyFill="1" applyBorder="1" applyAlignment="1">
      <alignment vertical="top" wrapText="1"/>
    </xf>
    <xf numFmtId="0" fontId="22" fillId="0" borderId="0" xfId="12" applyFont="1" applyFill="1" applyBorder="1"/>
    <xf numFmtId="0" fontId="32" fillId="0" borderId="1" xfId="12" applyFont="1" applyFill="1" applyBorder="1" applyAlignment="1">
      <alignment horizontal="center" vertical="top"/>
    </xf>
    <xf numFmtId="0" fontId="32" fillId="0" borderId="0" xfId="12" applyFont="1" applyFill="1" applyBorder="1" applyAlignment="1">
      <alignment horizontal="center" vertical="top"/>
    </xf>
    <xf numFmtId="0" fontId="33" fillId="0" borderId="0" xfId="12" applyFont="1" applyFill="1" applyAlignment="1">
      <alignment vertical="top"/>
    </xf>
    <xf numFmtId="0" fontId="34" fillId="0" borderId="0" xfId="12" applyFont="1" applyFill="1" applyAlignment="1">
      <alignment horizontal="center" vertical="center" wrapText="1"/>
    </xf>
    <xf numFmtId="0" fontId="34" fillId="0" borderId="0" xfId="12" applyFont="1" applyFill="1" applyAlignment="1">
      <alignment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9" fillId="0" borderId="0" xfId="12" applyNumberFormat="1" applyFont="1" applyFill="1" applyAlignment="1">
      <alignment vertical="center"/>
    </xf>
    <xf numFmtId="0" fontId="29" fillId="0" borderId="0" xfId="12" applyFont="1" applyFill="1" applyAlignment="1">
      <alignment vertical="center"/>
    </xf>
    <xf numFmtId="3" fontId="26" fillId="0" borderId="6" xfId="12" applyNumberFormat="1" applyFont="1" applyFill="1" applyBorder="1" applyAlignment="1">
      <alignment horizontal="center" vertical="center"/>
    </xf>
    <xf numFmtId="3" fontId="26" fillId="0" borderId="0" xfId="12" applyNumberFormat="1" applyFont="1" applyFill="1"/>
    <xf numFmtId="0" fontId="26" fillId="0" borderId="0" xfId="12" applyFont="1" applyFill="1"/>
    <xf numFmtId="0" fontId="26" fillId="0" borderId="0" xfId="12" applyFont="1" applyFill="1" applyAlignment="1">
      <alignment horizontal="center" vertical="top"/>
    </xf>
    <xf numFmtId="0" fontId="27" fillId="0" borderId="0" xfId="12" applyFont="1" applyFill="1"/>
    <xf numFmtId="0" fontId="25" fillId="0" borderId="0" xfId="12" applyFont="1" applyFill="1"/>
    <xf numFmtId="0" fontId="33" fillId="0" borderId="0" xfId="12" applyFont="1" applyFill="1"/>
    <xf numFmtId="0" fontId="25" fillId="0" borderId="0" xfId="14" applyFont="1" applyFill="1"/>
    <xf numFmtId="0" fontId="36" fillId="0" borderId="0" xfId="12" applyFont="1" applyFill="1"/>
    <xf numFmtId="0" fontId="23" fillId="0" borderId="0" xfId="14" applyFont="1" applyFill="1"/>
    <xf numFmtId="0" fontId="39" fillId="0" borderId="0" xfId="12" applyFont="1" applyFill="1" applyBorder="1"/>
    <xf numFmtId="0" fontId="40" fillId="0" borderId="6" xfId="12" applyFont="1" applyFill="1" applyBorder="1" applyAlignment="1">
      <alignment horizontal="center" wrapText="1"/>
    </xf>
    <xf numFmtId="1" fontId="40" fillId="0" borderId="6" xfId="12" applyNumberFormat="1" applyFont="1" applyFill="1" applyBorder="1" applyAlignment="1">
      <alignment horizontal="center" wrapText="1"/>
    </xf>
    <xf numFmtId="0" fontId="40" fillId="0" borderId="0" xfId="12" applyFont="1" applyFill="1" applyAlignment="1">
      <alignment vertical="center" wrapText="1"/>
    </xf>
    <xf numFmtId="0" fontId="20" fillId="0" borderId="1" xfId="12" applyFont="1" applyFill="1" applyBorder="1" applyAlignment="1">
      <alignment vertical="top"/>
    </xf>
    <xf numFmtId="3" fontId="13" fillId="0" borderId="6" xfId="13" applyNumberFormat="1" applyFont="1" applyFill="1" applyBorder="1" applyAlignment="1">
      <alignment horizontal="center" vertical="center"/>
    </xf>
    <xf numFmtId="1" fontId="8" fillId="0" borderId="0" xfId="16" applyNumberFormat="1" applyFont="1" applyAlignment="1" applyProtection="1">
      <alignment horizontal="right" vertical="top"/>
      <protection locked="0"/>
    </xf>
    <xf numFmtId="164" fontId="44" fillId="0" borderId="6" xfId="7" applyNumberFormat="1" applyFont="1" applyFill="1" applyBorder="1" applyAlignment="1">
      <alignment horizontal="center" vertical="center" wrapText="1"/>
    </xf>
    <xf numFmtId="3" fontId="44" fillId="0" borderId="6" xfId="7" applyNumberFormat="1" applyFont="1" applyFill="1" applyBorder="1" applyAlignment="1">
      <alignment horizontal="center" vertical="center" wrapText="1"/>
    </xf>
    <xf numFmtId="1" fontId="2" fillId="0" borderId="6" xfId="17" applyNumberFormat="1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13" applyFont="1" applyFill="1" applyBorder="1" applyAlignment="1">
      <alignment horizontal="left" vertical="center"/>
    </xf>
    <xf numFmtId="1" fontId="4" fillId="0" borderId="6" xfId="17" applyNumberFormat="1" applyFont="1" applyFill="1" applyBorder="1" applyAlignment="1" applyProtection="1">
      <alignment horizontal="left" vertical="center" wrapText="1"/>
      <protection locked="0"/>
    </xf>
    <xf numFmtId="1" fontId="13" fillId="0" borderId="6" xfId="17" applyNumberFormat="1" applyFont="1" applyFill="1" applyBorder="1" applyAlignment="1" applyProtection="1">
      <alignment horizontal="left" vertical="center" wrapText="1"/>
      <protection locked="0"/>
    </xf>
    <xf numFmtId="165" fontId="6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1" fontId="5" fillId="0" borderId="6" xfId="7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3" fontId="46" fillId="0" borderId="6" xfId="15" applyNumberFormat="1" applyFont="1" applyFill="1" applyBorder="1" applyAlignment="1">
      <alignment horizontal="center"/>
    </xf>
    <xf numFmtId="3" fontId="46" fillId="0" borderId="6" xfId="15" applyNumberFormat="1" applyFont="1" applyFill="1" applyBorder="1" applyAlignment="1">
      <alignment horizontal="center" vertical="center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3" fontId="5" fillId="0" borderId="6" xfId="8" applyNumberFormat="1" applyFont="1" applyFill="1" applyBorder="1" applyAlignment="1">
      <alignment horizontal="center" vertical="center" wrapText="1"/>
    </xf>
    <xf numFmtId="3" fontId="5" fillId="0" borderId="6" xfId="7" applyNumberFormat="1" applyFont="1" applyFill="1" applyBorder="1" applyAlignment="1">
      <alignment horizontal="center" vertical="center" wrapText="1"/>
    </xf>
    <xf numFmtId="1" fontId="5" fillId="0" borderId="6" xfId="9" applyNumberFormat="1" applyFont="1" applyFill="1" applyBorder="1" applyAlignment="1">
      <alignment horizontal="center" vertical="center" wrapText="1"/>
    </xf>
    <xf numFmtId="3" fontId="6" fillId="0" borderId="6" xfId="7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/>
    </xf>
    <xf numFmtId="1" fontId="6" fillId="0" borderId="6" xfId="1" applyNumberFormat="1" applyFont="1" applyFill="1" applyBorder="1" applyAlignment="1">
      <alignment horizontal="center" vertical="center"/>
    </xf>
    <xf numFmtId="0" fontId="15" fillId="0" borderId="0" xfId="7" applyFont="1" applyAlignment="1">
      <alignment horizontal="center" vertical="top" wrapText="1"/>
    </xf>
    <xf numFmtId="0" fontId="5" fillId="0" borderId="2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7" fillId="0" borderId="0" xfId="12" applyFont="1" applyFill="1" applyBorder="1" applyAlignment="1">
      <alignment horizontal="center" vertical="center" wrapText="1"/>
    </xf>
    <xf numFmtId="0" fontId="20" fillId="0" borderId="1" xfId="12" applyFont="1" applyFill="1" applyBorder="1" applyAlignment="1">
      <alignment horizontal="center" vertical="top"/>
    </xf>
    <xf numFmtId="0" fontId="19" fillId="0" borderId="6" xfId="12" applyFont="1" applyFill="1" applyBorder="1" applyAlignment="1">
      <alignment horizontal="center" vertical="center" wrapText="1"/>
    </xf>
    <xf numFmtId="0" fontId="29" fillId="0" borderId="6" xfId="12" applyFont="1" applyFill="1" applyBorder="1" applyAlignment="1">
      <alignment horizontal="center" vertical="center" wrapText="1"/>
    </xf>
    <xf numFmtId="49" fontId="35" fillId="0" borderId="6" xfId="12" applyNumberFormat="1" applyFont="1" applyFill="1" applyBorder="1" applyAlignment="1">
      <alignment horizontal="center" vertical="center" wrapText="1"/>
    </xf>
    <xf numFmtId="0" fontId="23" fillId="0" borderId="6" xfId="12" applyFont="1" applyFill="1" applyBorder="1" applyAlignment="1">
      <alignment horizontal="center" vertical="center" wrapText="1"/>
    </xf>
    <xf numFmtId="0" fontId="20" fillId="0" borderId="0" xfId="12" applyFont="1" applyFill="1" applyBorder="1" applyAlignment="1">
      <alignment horizontal="center" vertical="top"/>
    </xf>
    <xf numFmtId="0" fontId="29" fillId="0" borderId="3" xfId="12" applyFont="1" applyFill="1" applyBorder="1" applyAlignment="1">
      <alignment horizontal="center" vertical="center" wrapText="1"/>
    </xf>
    <xf numFmtId="0" fontId="29" fillId="0" borderId="11" xfId="12" applyFont="1" applyFill="1" applyBorder="1" applyAlignment="1">
      <alignment horizontal="center" vertical="center" wrapText="1"/>
    </xf>
    <xf numFmtId="0" fontId="29" fillId="0" borderId="4" xfId="12" applyFont="1" applyFill="1" applyBorder="1" applyAlignment="1">
      <alignment horizontal="center" vertical="center" wrapText="1"/>
    </xf>
    <xf numFmtId="0" fontId="20" fillId="0" borderId="1" xfId="12" applyFont="1" applyFill="1" applyBorder="1" applyAlignment="1">
      <alignment horizontal="right" vertical="top"/>
    </xf>
    <xf numFmtId="0" fontId="37" fillId="0" borderId="0" xfId="12" applyFont="1" applyFill="1" applyBorder="1" applyAlignment="1">
      <alignment horizontal="center" vertical="top" wrapText="1"/>
    </xf>
    <xf numFmtId="1" fontId="3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>
      <alignment horizontal="center" vertical="top" wrapText="1"/>
    </xf>
    <xf numFmtId="0" fontId="24" fillId="0" borderId="0" xfId="12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8" applyFont="1" applyFill="1" applyAlignment="1">
      <alignment horizontal="center" vertical="top" wrapText="1"/>
    </xf>
    <xf numFmtId="0" fontId="5" fillId="0" borderId="7" xfId="1" applyFont="1" applyFill="1" applyBorder="1" applyAlignment="1">
      <alignment horizontal="center" vertical="center" wrapText="1"/>
    </xf>
    <xf numFmtId="0" fontId="3" fillId="0" borderId="6" xfId="8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0" fontId="15" fillId="0" borderId="0" xfId="7" applyFont="1" applyFill="1" applyAlignment="1">
      <alignment horizontal="center" vertical="top" wrapText="1"/>
    </xf>
    <xf numFmtId="0" fontId="43" fillId="0" borderId="0" xfId="7" applyFont="1" applyFill="1" applyAlignment="1">
      <alignment horizontal="center" vertical="top" wrapText="1"/>
    </xf>
    <xf numFmtId="0" fontId="3" fillId="0" borderId="3" xfId="8" applyFont="1" applyFill="1" applyBorder="1" applyAlignment="1">
      <alignment horizontal="center" vertical="center" wrapText="1"/>
    </xf>
    <xf numFmtId="0" fontId="3" fillId="0" borderId="11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8">
    <cellStyle name="Звичайний 2 3" xfId="11"/>
    <cellStyle name="Звичайний 3 2" xfId="4"/>
    <cellStyle name="Обычный" xfId="0" builtinId="0"/>
    <cellStyle name="Обычный 2" xfId="5"/>
    <cellStyle name="Обычный 2 2" xfId="6"/>
    <cellStyle name="Обычный 4" xfId="10"/>
    <cellStyle name="Обычный 5" xfId="3"/>
    <cellStyle name="Обычный 6" xfId="1"/>
    <cellStyle name="Обычный 6 2" xfId="9"/>
    <cellStyle name="Обычный 6 3" xfId="2"/>
    <cellStyle name="Обычный_06" xfId="17"/>
    <cellStyle name="Обычный_12.01.2015" xfId="15"/>
    <cellStyle name="Обычный_4 категории вмесмте СОЦ_УРАЗЛИВІ__ТАБО_4 категорії Квота!!!_2014 рік" xfId="7"/>
    <cellStyle name="Обычный_АктЗах_5%квот Оксана" xfId="14"/>
    <cellStyle name="Обычный_Інваліди_Лайт1111" xfId="13"/>
    <cellStyle name="Обычный_Молодь_сравн_04_14" xfId="16"/>
    <cellStyle name="Обычный_Перевірка_Молодь_до 18 років" xfId="8"/>
    <cellStyle name="Обычный_Табл. 3.1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89;&#1083;&#1091;&#107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луги"/>
      <sheetName val="Лист1"/>
      <sheetName val="Лист2"/>
      <sheetName val="Лист3"/>
    </sheetNames>
    <sheetDataSet>
      <sheetData sheetId="0">
        <row r="8">
          <cell r="B8">
            <v>3220</v>
          </cell>
          <cell r="C8">
            <v>1326</v>
          </cell>
          <cell r="D8">
            <v>273</v>
          </cell>
          <cell r="E8">
            <v>115</v>
          </cell>
          <cell r="F8">
            <v>25</v>
          </cell>
          <cell r="G8">
            <v>1274</v>
          </cell>
          <cell r="H8">
            <v>2718</v>
          </cell>
          <cell r="I8">
            <v>824</v>
          </cell>
          <cell r="J8">
            <v>790</v>
          </cell>
        </row>
        <row r="9">
          <cell r="B9">
            <v>2403</v>
          </cell>
          <cell r="C9">
            <v>573</v>
          </cell>
          <cell r="D9">
            <v>133</v>
          </cell>
          <cell r="E9">
            <v>10</v>
          </cell>
          <cell r="F9">
            <v>8</v>
          </cell>
          <cell r="G9">
            <v>428</v>
          </cell>
          <cell r="H9">
            <v>2186</v>
          </cell>
          <cell r="I9">
            <v>401</v>
          </cell>
          <cell r="J9">
            <v>379</v>
          </cell>
        </row>
        <row r="10">
          <cell r="B10">
            <v>1223</v>
          </cell>
          <cell r="C10">
            <v>488</v>
          </cell>
          <cell r="D10">
            <v>67</v>
          </cell>
          <cell r="E10">
            <v>20</v>
          </cell>
          <cell r="F10">
            <v>11</v>
          </cell>
          <cell r="G10">
            <v>452</v>
          </cell>
          <cell r="H10">
            <v>1057</v>
          </cell>
          <cell r="I10">
            <v>351</v>
          </cell>
          <cell r="J10">
            <v>304</v>
          </cell>
        </row>
        <row r="11">
          <cell r="B11">
            <v>1644</v>
          </cell>
          <cell r="C11">
            <v>898</v>
          </cell>
          <cell r="D11">
            <v>118</v>
          </cell>
          <cell r="E11">
            <v>22</v>
          </cell>
          <cell r="F11">
            <v>19</v>
          </cell>
          <cell r="G11">
            <v>819</v>
          </cell>
          <cell r="H11">
            <v>1349</v>
          </cell>
          <cell r="I11">
            <v>623</v>
          </cell>
          <cell r="J11">
            <v>437</v>
          </cell>
        </row>
        <row r="12">
          <cell r="B12">
            <v>1583</v>
          </cell>
          <cell r="C12">
            <v>663</v>
          </cell>
          <cell r="D12">
            <v>100</v>
          </cell>
          <cell r="E12">
            <v>41</v>
          </cell>
          <cell r="F12">
            <v>18</v>
          </cell>
          <cell r="G12">
            <v>562</v>
          </cell>
          <cell r="H12">
            <v>1380</v>
          </cell>
          <cell r="I12">
            <v>468</v>
          </cell>
          <cell r="J12">
            <v>415</v>
          </cell>
        </row>
        <row r="13">
          <cell r="B13">
            <v>1697</v>
          </cell>
          <cell r="C13">
            <v>669</v>
          </cell>
          <cell r="D13">
            <v>141</v>
          </cell>
          <cell r="E13">
            <v>18</v>
          </cell>
          <cell r="F13">
            <v>8</v>
          </cell>
          <cell r="G13">
            <v>521</v>
          </cell>
          <cell r="H13">
            <v>1405</v>
          </cell>
          <cell r="I13">
            <v>440</v>
          </cell>
          <cell r="J13">
            <v>364</v>
          </cell>
        </row>
        <row r="14">
          <cell r="B14">
            <v>544</v>
          </cell>
          <cell r="C14">
            <v>373</v>
          </cell>
          <cell r="D14">
            <v>47</v>
          </cell>
          <cell r="E14">
            <v>18</v>
          </cell>
          <cell r="F14">
            <v>11</v>
          </cell>
          <cell r="G14">
            <v>275</v>
          </cell>
          <cell r="H14">
            <v>440</v>
          </cell>
          <cell r="I14">
            <v>272</v>
          </cell>
          <cell r="J14">
            <v>243</v>
          </cell>
        </row>
        <row r="15">
          <cell r="B15">
            <v>1887</v>
          </cell>
          <cell r="C15">
            <v>593</v>
          </cell>
          <cell r="D15">
            <v>112</v>
          </cell>
          <cell r="E15">
            <v>26</v>
          </cell>
          <cell r="F15">
            <v>11</v>
          </cell>
          <cell r="G15">
            <v>489</v>
          </cell>
          <cell r="H15">
            <v>1659</v>
          </cell>
          <cell r="I15">
            <v>373</v>
          </cell>
          <cell r="J15">
            <v>296</v>
          </cell>
        </row>
        <row r="16">
          <cell r="B16">
            <v>1247</v>
          </cell>
          <cell r="C16">
            <v>395</v>
          </cell>
          <cell r="D16">
            <v>66</v>
          </cell>
          <cell r="E16">
            <v>22</v>
          </cell>
          <cell r="F16">
            <v>8</v>
          </cell>
          <cell r="G16">
            <v>377</v>
          </cell>
          <cell r="H16">
            <v>1114</v>
          </cell>
          <cell r="I16">
            <v>262</v>
          </cell>
          <cell r="J16">
            <v>247</v>
          </cell>
        </row>
        <row r="17">
          <cell r="B17">
            <v>1336</v>
          </cell>
          <cell r="C17">
            <v>793</v>
          </cell>
          <cell r="D17">
            <v>184</v>
          </cell>
          <cell r="E17">
            <v>37</v>
          </cell>
          <cell r="F17">
            <v>3</v>
          </cell>
          <cell r="G17">
            <v>569</v>
          </cell>
          <cell r="H17">
            <v>968</v>
          </cell>
          <cell r="I17">
            <v>512</v>
          </cell>
          <cell r="J17">
            <v>448</v>
          </cell>
        </row>
        <row r="18">
          <cell r="B18">
            <v>1564</v>
          </cell>
          <cell r="C18">
            <v>617</v>
          </cell>
          <cell r="D18">
            <v>89</v>
          </cell>
          <cell r="E18">
            <v>0</v>
          </cell>
          <cell r="F18">
            <v>7</v>
          </cell>
          <cell r="G18">
            <v>489</v>
          </cell>
          <cell r="H18">
            <v>1394</v>
          </cell>
          <cell r="I18">
            <v>451</v>
          </cell>
          <cell r="J18">
            <v>350</v>
          </cell>
        </row>
        <row r="19">
          <cell r="B19">
            <v>3426</v>
          </cell>
          <cell r="C19">
            <v>1290</v>
          </cell>
          <cell r="D19">
            <v>296</v>
          </cell>
          <cell r="E19">
            <v>93</v>
          </cell>
          <cell r="F19">
            <v>95</v>
          </cell>
          <cell r="G19">
            <v>1174</v>
          </cell>
          <cell r="H19">
            <v>2722</v>
          </cell>
          <cell r="I19">
            <v>852</v>
          </cell>
          <cell r="J19">
            <v>790</v>
          </cell>
        </row>
        <row r="20">
          <cell r="B20">
            <v>975</v>
          </cell>
          <cell r="C20">
            <v>382</v>
          </cell>
          <cell r="D20">
            <v>117</v>
          </cell>
          <cell r="E20">
            <v>15</v>
          </cell>
          <cell r="F20">
            <v>18</v>
          </cell>
          <cell r="G20">
            <v>287</v>
          </cell>
          <cell r="H20">
            <v>799</v>
          </cell>
          <cell r="I20">
            <v>224</v>
          </cell>
          <cell r="J20">
            <v>181</v>
          </cell>
        </row>
        <row r="21">
          <cell r="B21">
            <v>1033</v>
          </cell>
          <cell r="C21">
            <v>491</v>
          </cell>
          <cell r="D21">
            <v>92</v>
          </cell>
          <cell r="E21">
            <v>5</v>
          </cell>
          <cell r="F21">
            <v>28</v>
          </cell>
          <cell r="G21">
            <v>330</v>
          </cell>
          <cell r="H21">
            <v>824</v>
          </cell>
          <cell r="I21">
            <v>305</v>
          </cell>
          <cell r="J21">
            <v>276</v>
          </cell>
        </row>
        <row r="22">
          <cell r="B22">
            <v>605</v>
          </cell>
          <cell r="C22">
            <v>572</v>
          </cell>
          <cell r="D22">
            <v>90</v>
          </cell>
          <cell r="E22">
            <v>24</v>
          </cell>
          <cell r="F22">
            <v>12</v>
          </cell>
          <cell r="G22">
            <v>567</v>
          </cell>
          <cell r="H22">
            <v>420</v>
          </cell>
          <cell r="I22">
            <v>397</v>
          </cell>
          <cell r="J22">
            <v>336</v>
          </cell>
        </row>
        <row r="23">
          <cell r="B23">
            <v>1094</v>
          </cell>
          <cell r="C23">
            <v>622</v>
          </cell>
          <cell r="D23">
            <v>60</v>
          </cell>
          <cell r="E23">
            <v>18</v>
          </cell>
          <cell r="F23">
            <v>13</v>
          </cell>
          <cell r="G23">
            <v>336</v>
          </cell>
          <cell r="H23">
            <v>953</v>
          </cell>
          <cell r="I23">
            <v>483</v>
          </cell>
          <cell r="J23">
            <v>376</v>
          </cell>
        </row>
        <row r="24">
          <cell r="B24">
            <v>1150</v>
          </cell>
          <cell r="C24">
            <v>520</v>
          </cell>
          <cell r="D24">
            <v>108</v>
          </cell>
          <cell r="E24">
            <v>16</v>
          </cell>
          <cell r="F24">
            <v>9</v>
          </cell>
          <cell r="G24">
            <v>329</v>
          </cell>
          <cell r="H24">
            <v>966</v>
          </cell>
          <cell r="I24">
            <v>362</v>
          </cell>
          <cell r="J24">
            <v>313</v>
          </cell>
        </row>
        <row r="25">
          <cell r="B25">
            <v>1652</v>
          </cell>
          <cell r="C25">
            <v>768</v>
          </cell>
          <cell r="D25">
            <v>125</v>
          </cell>
          <cell r="E25">
            <v>33</v>
          </cell>
          <cell r="F25">
            <v>16</v>
          </cell>
          <cell r="G25">
            <v>689</v>
          </cell>
          <cell r="H25">
            <v>1343</v>
          </cell>
          <cell r="I25">
            <v>491</v>
          </cell>
          <cell r="J25">
            <v>410</v>
          </cell>
        </row>
        <row r="26">
          <cell r="B26">
            <v>19627</v>
          </cell>
          <cell r="C26">
            <v>4996</v>
          </cell>
          <cell r="D26">
            <v>658</v>
          </cell>
          <cell r="E26">
            <v>40</v>
          </cell>
          <cell r="F26">
            <v>67</v>
          </cell>
          <cell r="G26">
            <v>2923</v>
          </cell>
          <cell r="H26">
            <v>14917</v>
          </cell>
          <cell r="I26">
            <v>3330</v>
          </cell>
          <cell r="J26">
            <v>2731</v>
          </cell>
        </row>
        <row r="27">
          <cell r="B27">
            <v>7598</v>
          </cell>
          <cell r="C27">
            <v>1613</v>
          </cell>
          <cell r="D27">
            <v>335</v>
          </cell>
          <cell r="E27">
            <v>114</v>
          </cell>
          <cell r="F27">
            <v>81</v>
          </cell>
          <cell r="G27">
            <v>1530</v>
          </cell>
          <cell r="H27">
            <v>6892</v>
          </cell>
          <cell r="I27">
            <v>1035</v>
          </cell>
          <cell r="J27">
            <v>939</v>
          </cell>
        </row>
        <row r="28">
          <cell r="B28">
            <v>5561</v>
          </cell>
          <cell r="C28">
            <v>1546</v>
          </cell>
          <cell r="D28">
            <v>424</v>
          </cell>
          <cell r="E28">
            <v>46</v>
          </cell>
          <cell r="F28">
            <v>26</v>
          </cell>
          <cell r="G28">
            <v>1498</v>
          </cell>
          <cell r="H28">
            <v>4769</v>
          </cell>
          <cell r="I28">
            <v>1002</v>
          </cell>
          <cell r="J28">
            <v>889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0" zoomScaleNormal="70" zoomScaleSheetLayoutView="80" workbookViewId="0">
      <selection activeCell="B17" sqref="B17"/>
    </sheetView>
  </sheetViews>
  <sheetFormatPr defaultColWidth="8" defaultRowHeight="12.75" x14ac:dyDescent="0.2"/>
  <cols>
    <col min="1" max="1" width="61.28515625" style="2" customWidth="1"/>
    <col min="2" max="2" width="25.7109375" style="15" customWidth="1"/>
    <col min="3" max="3" width="26.42578125" style="15" customWidth="1"/>
    <col min="4" max="5" width="11.5703125" style="2" customWidth="1"/>
    <col min="6" max="16384" width="8" style="2"/>
  </cols>
  <sheetData>
    <row r="1" spans="1:11" ht="78" customHeight="1" x14ac:dyDescent="0.2">
      <c r="A1" s="69" t="s">
        <v>26</v>
      </c>
      <c r="B1" s="69"/>
      <c r="C1" s="69"/>
      <c r="D1" s="69"/>
      <c r="E1" s="69"/>
    </row>
    <row r="2" spans="1:11" ht="17.25" customHeight="1" x14ac:dyDescent="0.2">
      <c r="A2" s="69"/>
      <c r="B2" s="69"/>
      <c r="C2" s="69"/>
      <c r="D2" s="69"/>
      <c r="E2" s="69"/>
    </row>
    <row r="3" spans="1:11" s="3" customFormat="1" ht="23.25" customHeight="1" x14ac:dyDescent="0.25">
      <c r="A3" s="74" t="s">
        <v>0</v>
      </c>
      <c r="B3" s="70" t="s">
        <v>71</v>
      </c>
      <c r="C3" s="70" t="s">
        <v>72</v>
      </c>
      <c r="D3" s="72" t="s">
        <v>1</v>
      </c>
      <c r="E3" s="73"/>
    </row>
    <row r="4" spans="1:11" s="3" customFormat="1" ht="27.75" customHeight="1" x14ac:dyDescent="0.25">
      <c r="A4" s="75"/>
      <c r="B4" s="71"/>
      <c r="C4" s="71"/>
      <c r="D4" s="4" t="s">
        <v>2</v>
      </c>
      <c r="E4" s="5" t="s">
        <v>61</v>
      </c>
    </row>
    <row r="5" spans="1:11" s="8" customFormat="1" ht="15.75" customHeight="1" x14ac:dyDescent="0.25">
      <c r="A5" s="6" t="s">
        <v>3</v>
      </c>
      <c r="B5" s="7">
        <v>1</v>
      </c>
      <c r="C5" s="7">
        <v>2</v>
      </c>
      <c r="D5" s="7">
        <v>3</v>
      </c>
      <c r="E5" s="7">
        <v>4</v>
      </c>
    </row>
    <row r="6" spans="1:11" s="8" customFormat="1" ht="31.5" customHeight="1" x14ac:dyDescent="0.25">
      <c r="A6" s="9" t="s">
        <v>54</v>
      </c>
      <c r="B6" s="58">
        <f>'2'!B7</f>
        <v>10246</v>
      </c>
      <c r="C6" s="58">
        <f>'2'!C7</f>
        <v>8865</v>
      </c>
      <c r="D6" s="48">
        <f>C6/B6%</f>
        <v>86.521569392933827</v>
      </c>
      <c r="E6" s="49">
        <f>C6-B6</f>
        <v>-1381</v>
      </c>
      <c r="K6" s="11"/>
    </row>
    <row r="7" spans="1:11" s="3" customFormat="1" ht="31.5" customHeight="1" x14ac:dyDescent="0.25">
      <c r="A7" s="9" t="s">
        <v>55</v>
      </c>
      <c r="B7" s="58">
        <f>'2'!E7</f>
        <v>3661</v>
      </c>
      <c r="C7" s="58">
        <f>'2'!F7</f>
        <v>3442</v>
      </c>
      <c r="D7" s="48">
        <f t="shared" ref="D7:D11" si="0">C7/B7%</f>
        <v>94.0180278612401</v>
      </c>
      <c r="E7" s="49">
        <f t="shared" ref="E7:E11" si="1">C7-B7</f>
        <v>-219</v>
      </c>
      <c r="K7" s="11"/>
    </row>
    <row r="8" spans="1:11" s="3" customFormat="1" ht="45" customHeight="1" x14ac:dyDescent="0.25">
      <c r="A8" s="12" t="s">
        <v>56</v>
      </c>
      <c r="B8" s="58">
        <f>'2'!H7</f>
        <v>473</v>
      </c>
      <c r="C8" s="58">
        <f>'2'!I7</f>
        <v>274</v>
      </c>
      <c r="D8" s="48">
        <f t="shared" si="0"/>
        <v>57.928118393234669</v>
      </c>
      <c r="E8" s="49">
        <f t="shared" si="1"/>
        <v>-199</v>
      </c>
      <c r="K8" s="11"/>
    </row>
    <row r="9" spans="1:11" s="3" customFormat="1" ht="35.25" customHeight="1" x14ac:dyDescent="0.25">
      <c r="A9" s="13" t="s">
        <v>57</v>
      </c>
      <c r="B9" s="58">
        <f>'2'!K7</f>
        <v>106</v>
      </c>
      <c r="C9" s="58">
        <f>'2'!L7</f>
        <v>30</v>
      </c>
      <c r="D9" s="48">
        <f t="shared" si="0"/>
        <v>28.30188679245283</v>
      </c>
      <c r="E9" s="49">
        <f t="shared" si="1"/>
        <v>-76</v>
      </c>
      <c r="K9" s="11"/>
    </row>
    <row r="10" spans="1:11" s="3" customFormat="1" ht="45.75" customHeight="1" x14ac:dyDescent="0.25">
      <c r="A10" s="13" t="s">
        <v>20</v>
      </c>
      <c r="B10" s="58">
        <f>'2'!N7</f>
        <v>188</v>
      </c>
      <c r="C10" s="58">
        <f>'2'!O7</f>
        <v>49</v>
      </c>
      <c r="D10" s="48">
        <f t="shared" si="0"/>
        <v>26.063829787234045</v>
      </c>
      <c r="E10" s="49">
        <f t="shared" si="1"/>
        <v>-139</v>
      </c>
      <c r="K10" s="11"/>
    </row>
    <row r="11" spans="1:11" s="3" customFormat="1" ht="55.5" customHeight="1" x14ac:dyDescent="0.25">
      <c r="A11" s="13" t="s">
        <v>58</v>
      </c>
      <c r="B11" s="58">
        <f>'2'!Q7</f>
        <v>3015</v>
      </c>
      <c r="C11" s="58">
        <f>'2'!R7</f>
        <v>2521</v>
      </c>
      <c r="D11" s="48">
        <f t="shared" si="0"/>
        <v>83.615257048092872</v>
      </c>
      <c r="E11" s="49">
        <f t="shared" si="1"/>
        <v>-494</v>
      </c>
      <c r="K11" s="11"/>
    </row>
    <row r="12" spans="1:11" s="3" customFormat="1" ht="12.75" customHeight="1" x14ac:dyDescent="0.25">
      <c r="A12" s="76" t="s">
        <v>4</v>
      </c>
      <c r="B12" s="77"/>
      <c r="C12" s="77"/>
      <c r="D12" s="77"/>
      <c r="E12" s="77"/>
      <c r="K12" s="11"/>
    </row>
    <row r="13" spans="1:11" s="3" customFormat="1" ht="15" customHeight="1" x14ac:dyDescent="0.25">
      <c r="A13" s="78"/>
      <c r="B13" s="79"/>
      <c r="C13" s="79"/>
      <c r="D13" s="79"/>
      <c r="E13" s="79"/>
      <c r="K13" s="11"/>
    </row>
    <row r="14" spans="1:11" s="3" customFormat="1" ht="24" customHeight="1" x14ac:dyDescent="0.25">
      <c r="A14" s="74" t="s">
        <v>0</v>
      </c>
      <c r="B14" s="80" t="s">
        <v>73</v>
      </c>
      <c r="C14" s="80" t="s">
        <v>74</v>
      </c>
      <c r="D14" s="72" t="s">
        <v>1</v>
      </c>
      <c r="E14" s="73"/>
      <c r="K14" s="11"/>
    </row>
    <row r="15" spans="1:11" ht="35.25" customHeight="1" x14ac:dyDescent="0.2">
      <c r="A15" s="75"/>
      <c r="B15" s="80"/>
      <c r="C15" s="80"/>
      <c r="D15" s="4" t="s">
        <v>2</v>
      </c>
      <c r="E15" s="5" t="s">
        <v>61</v>
      </c>
      <c r="K15" s="11"/>
    </row>
    <row r="16" spans="1:11" ht="24" customHeight="1" x14ac:dyDescent="0.2">
      <c r="A16" s="9" t="s">
        <v>54</v>
      </c>
      <c r="B16" s="59">
        <f>'2'!T7</f>
        <v>8860</v>
      </c>
      <c r="C16" s="59">
        <f>'2'!U7</f>
        <v>7249</v>
      </c>
      <c r="D16" s="48">
        <f t="shared" ref="D16:D18" si="2">C16/B16%</f>
        <v>81.817155756207683</v>
      </c>
      <c r="E16" s="49">
        <f t="shared" ref="E16:E18" si="3">C16-B16</f>
        <v>-1611</v>
      </c>
      <c r="K16" s="11"/>
    </row>
    <row r="17" spans="1:11" ht="25.5" customHeight="1" x14ac:dyDescent="0.2">
      <c r="A17" s="1" t="s">
        <v>55</v>
      </c>
      <c r="B17" s="59">
        <f>'2'!W7</f>
        <v>2428</v>
      </c>
      <c r="C17" s="59">
        <f>'2'!X7</f>
        <v>2361</v>
      </c>
      <c r="D17" s="48">
        <f t="shared" si="2"/>
        <v>97.240527182866558</v>
      </c>
      <c r="E17" s="49">
        <f t="shared" si="3"/>
        <v>-67</v>
      </c>
      <c r="K17" s="11"/>
    </row>
    <row r="18" spans="1:11" ht="33.75" customHeight="1" x14ac:dyDescent="0.2">
      <c r="A18" s="1" t="s">
        <v>59</v>
      </c>
      <c r="B18" s="59">
        <f>'2'!Z7</f>
        <v>2114</v>
      </c>
      <c r="C18" s="59">
        <f>'2'!AA7</f>
        <v>2049</v>
      </c>
      <c r="D18" s="48">
        <f t="shared" si="2"/>
        <v>96.925260170293285</v>
      </c>
      <c r="E18" s="49">
        <f t="shared" si="3"/>
        <v>-65</v>
      </c>
      <c r="K18" s="11"/>
    </row>
    <row r="19" spans="1:11" x14ac:dyDescent="0.2">
      <c r="C19" s="16"/>
    </row>
  </sheetData>
  <mergeCells count="11">
    <mergeCell ref="A12:E13"/>
    <mergeCell ref="A14:A15"/>
    <mergeCell ref="B14:B15"/>
    <mergeCell ref="C14:C15"/>
    <mergeCell ref="D14:E14"/>
    <mergeCell ref="A1:E1"/>
    <mergeCell ref="A2:E2"/>
    <mergeCell ref="B3:B4"/>
    <mergeCell ref="C3:C4"/>
    <mergeCell ref="D3:E3"/>
    <mergeCell ref="A3:A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N7" activePane="bottomRight" state="frozen"/>
      <selection activeCell="D5" sqref="D5:D10"/>
      <selection pane="topRight" activeCell="D5" sqref="D5:D10"/>
      <selection pane="bottomLeft" activeCell="D5" sqref="D5:D10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10.28515625" style="37" customWidth="1"/>
    <col min="3" max="3" width="9.42578125" style="37" customWidth="1"/>
    <col min="4" max="4" width="8.28515625" style="37" customWidth="1"/>
    <col min="5" max="5" width="9.85546875" style="37" customWidth="1"/>
    <col min="6" max="6" width="10.140625" style="37" customWidth="1"/>
    <col min="7" max="7" width="7.42578125" style="37" customWidth="1"/>
    <col min="8" max="8" width="9.85546875" style="37" customWidth="1"/>
    <col min="9" max="9" width="10.140625" style="37" customWidth="1"/>
    <col min="10" max="10" width="7.42578125" style="37" customWidth="1"/>
    <col min="11" max="12" width="8.42578125" style="37" customWidth="1"/>
    <col min="13" max="13" width="9" style="37" customWidth="1"/>
    <col min="14" max="14" width="9.5703125" style="37" customWidth="1"/>
    <col min="15" max="15" width="8" style="37" customWidth="1"/>
    <col min="16" max="16" width="8.140625" style="37" customWidth="1"/>
    <col min="17" max="18" width="9.5703125" style="37" customWidth="1"/>
    <col min="19" max="19" width="8.140625" style="37" customWidth="1"/>
    <col min="20" max="20" width="10.5703125" style="37" customWidth="1"/>
    <col min="21" max="21" width="10.7109375" style="37" customWidth="1"/>
    <col min="22" max="22" width="8.140625" style="37" customWidth="1"/>
    <col min="23" max="23" width="8.28515625" style="37" customWidth="1"/>
    <col min="24" max="24" width="8.42578125" style="37" customWidth="1"/>
    <col min="25" max="25" width="8.28515625" style="37" customWidth="1"/>
    <col min="26" max="16384" width="9.140625" style="37"/>
  </cols>
  <sheetData>
    <row r="1" spans="1:32" s="22" customFormat="1" ht="54.75" customHeight="1" x14ac:dyDescent="0.35">
      <c r="B1" s="96" t="s">
        <v>66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21"/>
      <c r="O1" s="21"/>
      <c r="P1" s="21"/>
      <c r="Q1" s="21"/>
      <c r="R1" s="21"/>
      <c r="S1" s="21"/>
      <c r="T1" s="21"/>
      <c r="U1" s="21"/>
      <c r="V1" s="21"/>
      <c r="W1" s="21"/>
      <c r="X1" s="87"/>
      <c r="Y1" s="87"/>
      <c r="Z1" s="41"/>
      <c r="AB1" s="47" t="s">
        <v>14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7</v>
      </c>
      <c r="N2" s="45"/>
      <c r="O2" s="23"/>
      <c r="P2" s="23"/>
      <c r="Q2" s="24"/>
      <c r="R2" s="24"/>
      <c r="S2" s="24"/>
      <c r="T2" s="24"/>
      <c r="U2" s="24"/>
      <c r="V2" s="24"/>
      <c r="X2" s="82"/>
      <c r="Y2" s="82"/>
      <c r="Z2" s="91" t="s">
        <v>7</v>
      </c>
      <c r="AA2" s="91"/>
    </row>
    <row r="3" spans="1:32" s="26" customFormat="1" ht="67.5" customHeight="1" x14ac:dyDescent="0.25">
      <c r="A3" s="83"/>
      <c r="B3" s="84" t="s">
        <v>21</v>
      </c>
      <c r="C3" s="84"/>
      <c r="D3" s="84"/>
      <c r="E3" s="84" t="s">
        <v>22</v>
      </c>
      <c r="F3" s="84"/>
      <c r="G3" s="84"/>
      <c r="H3" s="84" t="s">
        <v>62</v>
      </c>
      <c r="I3" s="84"/>
      <c r="J3" s="84"/>
      <c r="K3" s="84" t="s">
        <v>9</v>
      </c>
      <c r="L3" s="84"/>
      <c r="M3" s="84"/>
      <c r="N3" s="84" t="s">
        <v>10</v>
      </c>
      <c r="O3" s="84"/>
      <c r="P3" s="84"/>
      <c r="Q3" s="88" t="s">
        <v>8</v>
      </c>
      <c r="R3" s="89"/>
      <c r="S3" s="90"/>
      <c r="T3" s="84" t="s">
        <v>16</v>
      </c>
      <c r="U3" s="84"/>
      <c r="V3" s="84"/>
      <c r="W3" s="84" t="s">
        <v>11</v>
      </c>
      <c r="X3" s="84"/>
      <c r="Y3" s="84"/>
      <c r="Z3" s="84" t="s">
        <v>12</v>
      </c>
      <c r="AA3" s="84"/>
      <c r="AB3" s="84"/>
    </row>
    <row r="4" spans="1:32" s="27" customFormat="1" ht="19.5" customHeight="1" x14ac:dyDescent="0.25">
      <c r="A4" s="83"/>
      <c r="B4" s="85" t="s">
        <v>15</v>
      </c>
      <c r="C4" s="85" t="s">
        <v>27</v>
      </c>
      <c r="D4" s="86" t="s">
        <v>2</v>
      </c>
      <c r="E4" s="85" t="s">
        <v>15</v>
      </c>
      <c r="F4" s="85" t="s">
        <v>27</v>
      </c>
      <c r="G4" s="86" t="s">
        <v>2</v>
      </c>
      <c r="H4" s="85" t="s">
        <v>15</v>
      </c>
      <c r="I4" s="85" t="s">
        <v>27</v>
      </c>
      <c r="J4" s="86" t="s">
        <v>2</v>
      </c>
      <c r="K4" s="85" t="s">
        <v>15</v>
      </c>
      <c r="L4" s="85" t="s">
        <v>27</v>
      </c>
      <c r="M4" s="86" t="s">
        <v>2</v>
      </c>
      <c r="N4" s="85" t="s">
        <v>15</v>
      </c>
      <c r="O4" s="85" t="s">
        <v>27</v>
      </c>
      <c r="P4" s="86" t="s">
        <v>2</v>
      </c>
      <c r="Q4" s="85" t="s">
        <v>15</v>
      </c>
      <c r="R4" s="85" t="s">
        <v>27</v>
      </c>
      <c r="S4" s="86" t="s">
        <v>2</v>
      </c>
      <c r="T4" s="85" t="s">
        <v>15</v>
      </c>
      <c r="U4" s="85" t="s">
        <v>27</v>
      </c>
      <c r="V4" s="86" t="s">
        <v>2</v>
      </c>
      <c r="W4" s="85" t="s">
        <v>15</v>
      </c>
      <c r="X4" s="85" t="s">
        <v>27</v>
      </c>
      <c r="Y4" s="86" t="s">
        <v>2</v>
      </c>
      <c r="Z4" s="85" t="s">
        <v>15</v>
      </c>
      <c r="AA4" s="85" t="s">
        <v>27</v>
      </c>
      <c r="AB4" s="86" t="s">
        <v>2</v>
      </c>
    </row>
    <row r="5" spans="1:32" s="27" customFormat="1" ht="6" customHeight="1" x14ac:dyDescent="0.25">
      <c r="A5" s="83"/>
      <c r="B5" s="85"/>
      <c r="C5" s="85"/>
      <c r="D5" s="86"/>
      <c r="E5" s="85"/>
      <c r="F5" s="85"/>
      <c r="G5" s="86"/>
      <c r="H5" s="85"/>
      <c r="I5" s="85"/>
      <c r="J5" s="86"/>
      <c r="K5" s="85"/>
      <c r="L5" s="85"/>
      <c r="M5" s="86"/>
      <c r="N5" s="85"/>
      <c r="O5" s="85"/>
      <c r="P5" s="86"/>
      <c r="Q5" s="85"/>
      <c r="R5" s="85"/>
      <c r="S5" s="86"/>
      <c r="T5" s="85"/>
      <c r="U5" s="85"/>
      <c r="V5" s="86"/>
      <c r="W5" s="85"/>
      <c r="X5" s="85"/>
      <c r="Y5" s="86"/>
      <c r="Z5" s="85"/>
      <c r="AA5" s="85"/>
      <c r="AB5" s="86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28</v>
      </c>
      <c r="B7" s="28">
        <f>SUM(B8:B28)</f>
        <v>20851</v>
      </c>
      <c r="C7" s="28">
        <f>SUM(C8:C28)</f>
        <v>19625</v>
      </c>
      <c r="D7" s="56">
        <f>IF(B7=0,0,C7/B7)*100</f>
        <v>94.120186082202295</v>
      </c>
      <c r="E7" s="28">
        <f>SUM(E8:E28)</f>
        <v>4607</v>
      </c>
      <c r="F7" s="28">
        <f>SUM(F8:F28)</f>
        <v>5530</v>
      </c>
      <c r="G7" s="56">
        <f>IF(E7=0,0,F7/E7)*100</f>
        <v>120.03472975906229</v>
      </c>
      <c r="H7" s="28">
        <f>SUM(H8:H28)</f>
        <v>2005</v>
      </c>
      <c r="I7" s="28">
        <f>SUM(I8:I28)</f>
        <v>949</v>
      </c>
      <c r="J7" s="56">
        <f>IF(H7=0,0,I7/H7)*100</f>
        <v>47.331670822942648</v>
      </c>
      <c r="K7" s="28">
        <f>SUM(K8:K28)</f>
        <v>246</v>
      </c>
      <c r="L7" s="28">
        <f>SUM(L8:L28)</f>
        <v>163</v>
      </c>
      <c r="M7" s="56">
        <f>IF(K7=0,0,L7/K7)*100</f>
        <v>66.260162601626021</v>
      </c>
      <c r="N7" s="28">
        <f>SUM(N8:N28)</f>
        <v>140</v>
      </c>
      <c r="O7" s="28">
        <f>SUM(O8:O28)</f>
        <v>104</v>
      </c>
      <c r="P7" s="56">
        <f>IF(N7=0,0,O7/N7)*100</f>
        <v>74.285714285714292</v>
      </c>
      <c r="Q7" s="28">
        <f>SUM(Q8:Q28)</f>
        <v>4021</v>
      </c>
      <c r="R7" s="28">
        <f>SUM(R8:R28)</f>
        <v>4295</v>
      </c>
      <c r="S7" s="56">
        <f>IF(Q7=0,0,R7/Q7)*100</f>
        <v>106.81422531708532</v>
      </c>
      <c r="T7" s="28">
        <f>SUM(T8:T28)</f>
        <v>18313</v>
      </c>
      <c r="U7" s="28">
        <f>SUM(U8:U28)</f>
        <v>16155</v>
      </c>
      <c r="V7" s="56">
        <f>IF(T7=0,0,U7/T7)*100</f>
        <v>88.216021405558891</v>
      </c>
      <c r="W7" s="28">
        <f>SUM(W8:W28)</f>
        <v>2968</v>
      </c>
      <c r="X7" s="28">
        <f>SUM(X8:X28)</f>
        <v>3515</v>
      </c>
      <c r="Y7" s="56">
        <f>IF(W7=0,0,X7/W7)*100</f>
        <v>118.4299191374663</v>
      </c>
      <c r="Z7" s="28">
        <f>SUM(Z8:Z28)</f>
        <v>2498</v>
      </c>
      <c r="AA7" s="28">
        <f>SUM(AA8:AA28)</f>
        <v>2927</v>
      </c>
      <c r="AB7" s="56">
        <f>IF(Z7=0,0,AA7/Z7)*100</f>
        <v>117.17373899119295</v>
      </c>
      <c r="AC7" s="29"/>
      <c r="AF7" s="33"/>
    </row>
    <row r="8" spans="1:32" s="33" customFormat="1" ht="18" customHeight="1" x14ac:dyDescent="0.25">
      <c r="A8" s="51" t="s">
        <v>29</v>
      </c>
      <c r="B8" s="31">
        <v>1133</v>
      </c>
      <c r="C8" s="31">
        <v>1032</v>
      </c>
      <c r="D8" s="57">
        <f t="shared" ref="D8:D28" si="0">IF(B8=0,0,C8/B8)*100</f>
        <v>91.085613415710498</v>
      </c>
      <c r="E8" s="31">
        <v>299</v>
      </c>
      <c r="F8" s="31">
        <v>352</v>
      </c>
      <c r="G8" s="57">
        <f t="shared" ref="G8:G28" si="1">IF(E8=0,0,F8/E8)*100</f>
        <v>117.72575250836121</v>
      </c>
      <c r="H8" s="31">
        <v>139</v>
      </c>
      <c r="I8" s="31">
        <v>76</v>
      </c>
      <c r="J8" s="57">
        <f t="shared" ref="J8:J28" si="2">IF(H8=0,0,I8/H8)*100</f>
        <v>54.676258992805757</v>
      </c>
      <c r="K8" s="31">
        <v>26</v>
      </c>
      <c r="L8" s="31">
        <v>24</v>
      </c>
      <c r="M8" s="57">
        <f t="shared" ref="M8:M28" si="3">IF(K8=0,0,L8/K8)*100</f>
        <v>92.307692307692307</v>
      </c>
      <c r="N8" s="31">
        <v>10</v>
      </c>
      <c r="O8" s="31">
        <v>5</v>
      </c>
      <c r="P8" s="57">
        <f t="shared" ref="P8:P28" si="4">IF(N8=0,0,O8/N8)*100</f>
        <v>50</v>
      </c>
      <c r="Q8" s="31">
        <v>281</v>
      </c>
      <c r="R8" s="46">
        <v>333</v>
      </c>
      <c r="S8" s="57">
        <f t="shared" ref="S8:S28" si="5">IF(Q8=0,0,R8/Q8)*100</f>
        <v>118.50533807829183</v>
      </c>
      <c r="T8" s="31">
        <v>956</v>
      </c>
      <c r="U8" s="46">
        <v>891</v>
      </c>
      <c r="V8" s="57">
        <f t="shared" ref="V8:V28" si="6">IF(T8=0,0,U8/T8)*100</f>
        <v>93.20083682008368</v>
      </c>
      <c r="W8" s="31">
        <v>146</v>
      </c>
      <c r="X8" s="46">
        <v>211</v>
      </c>
      <c r="Y8" s="57">
        <f t="shared" ref="Y8:Y28" si="7">IF(W8=0,0,X8/W8)*100</f>
        <v>144.52054794520549</v>
      </c>
      <c r="Z8" s="31">
        <v>134</v>
      </c>
      <c r="AA8" s="46">
        <v>198</v>
      </c>
      <c r="AB8" s="57">
        <f t="shared" ref="AB8:AB28" si="8">IF(Z8=0,0,AA8/Z8)*100</f>
        <v>147.76119402985074</v>
      </c>
      <c r="AC8" s="29"/>
      <c r="AD8" s="32"/>
    </row>
    <row r="9" spans="1:32" s="34" customFormat="1" ht="18" customHeight="1" x14ac:dyDescent="0.25">
      <c r="A9" s="52" t="s">
        <v>30</v>
      </c>
      <c r="B9" s="31">
        <v>747</v>
      </c>
      <c r="C9" s="31">
        <v>721</v>
      </c>
      <c r="D9" s="57">
        <f t="shared" si="0"/>
        <v>96.519410977242302</v>
      </c>
      <c r="E9" s="31">
        <v>108</v>
      </c>
      <c r="F9" s="31">
        <v>135</v>
      </c>
      <c r="G9" s="57">
        <f t="shared" si="1"/>
        <v>125</v>
      </c>
      <c r="H9" s="31">
        <v>58</v>
      </c>
      <c r="I9" s="31">
        <v>35</v>
      </c>
      <c r="J9" s="57">
        <f t="shared" si="2"/>
        <v>60.344827586206897</v>
      </c>
      <c r="K9" s="31">
        <v>8</v>
      </c>
      <c r="L9" s="31">
        <v>1</v>
      </c>
      <c r="M9" s="57">
        <f t="shared" si="3"/>
        <v>12.5</v>
      </c>
      <c r="N9" s="31">
        <v>4</v>
      </c>
      <c r="O9" s="31">
        <v>1</v>
      </c>
      <c r="P9" s="57">
        <f t="shared" si="4"/>
        <v>25</v>
      </c>
      <c r="Q9" s="31">
        <v>100</v>
      </c>
      <c r="R9" s="46">
        <v>107</v>
      </c>
      <c r="S9" s="57">
        <f t="shared" si="5"/>
        <v>107</v>
      </c>
      <c r="T9" s="31">
        <v>686</v>
      </c>
      <c r="U9" s="46">
        <v>658</v>
      </c>
      <c r="V9" s="57">
        <f t="shared" si="6"/>
        <v>95.918367346938766</v>
      </c>
      <c r="W9" s="31">
        <v>64</v>
      </c>
      <c r="X9" s="46">
        <v>87</v>
      </c>
      <c r="Y9" s="57">
        <f t="shared" si="7"/>
        <v>135.9375</v>
      </c>
      <c r="Z9" s="31">
        <v>61</v>
      </c>
      <c r="AA9" s="46">
        <v>81</v>
      </c>
      <c r="AB9" s="57">
        <f t="shared" si="8"/>
        <v>132.78688524590163</v>
      </c>
      <c r="AC9" s="29"/>
      <c r="AD9" s="32"/>
    </row>
    <row r="10" spans="1:32" s="33" customFormat="1" ht="18" customHeight="1" x14ac:dyDescent="0.25">
      <c r="A10" s="52" t="s">
        <v>31</v>
      </c>
      <c r="B10" s="31">
        <v>447</v>
      </c>
      <c r="C10" s="31">
        <v>402</v>
      </c>
      <c r="D10" s="57">
        <f t="shared" si="0"/>
        <v>89.932885906040269</v>
      </c>
      <c r="E10" s="31">
        <v>129</v>
      </c>
      <c r="F10" s="31">
        <v>114</v>
      </c>
      <c r="G10" s="57">
        <f t="shared" si="1"/>
        <v>88.372093023255815</v>
      </c>
      <c r="H10" s="31">
        <v>19</v>
      </c>
      <c r="I10" s="31">
        <v>18</v>
      </c>
      <c r="J10" s="57">
        <f t="shared" si="2"/>
        <v>94.73684210526315</v>
      </c>
      <c r="K10" s="31">
        <v>7</v>
      </c>
      <c r="L10" s="31">
        <v>5</v>
      </c>
      <c r="M10" s="57">
        <f t="shared" si="3"/>
        <v>71.428571428571431</v>
      </c>
      <c r="N10" s="31">
        <v>5</v>
      </c>
      <c r="O10" s="31">
        <v>5</v>
      </c>
      <c r="P10" s="57">
        <f t="shared" si="4"/>
        <v>100</v>
      </c>
      <c r="Q10" s="31">
        <v>125</v>
      </c>
      <c r="R10" s="46">
        <v>104</v>
      </c>
      <c r="S10" s="57">
        <f t="shared" si="5"/>
        <v>83.2</v>
      </c>
      <c r="T10" s="31">
        <v>409</v>
      </c>
      <c r="U10" s="46">
        <v>354</v>
      </c>
      <c r="V10" s="57">
        <f t="shared" si="6"/>
        <v>86.552567237163814</v>
      </c>
      <c r="W10" s="31">
        <v>101</v>
      </c>
      <c r="X10" s="46">
        <v>78</v>
      </c>
      <c r="Y10" s="57">
        <f t="shared" si="7"/>
        <v>77.227722772277232</v>
      </c>
      <c r="Z10" s="31">
        <v>88</v>
      </c>
      <c r="AA10" s="46">
        <v>68</v>
      </c>
      <c r="AB10" s="57">
        <f t="shared" si="8"/>
        <v>77.272727272727266</v>
      </c>
      <c r="AC10" s="29"/>
      <c r="AD10" s="32"/>
    </row>
    <row r="11" spans="1:32" s="33" customFormat="1" ht="18" customHeight="1" x14ac:dyDescent="0.25">
      <c r="A11" s="52" t="s">
        <v>32</v>
      </c>
      <c r="B11" s="31">
        <v>481</v>
      </c>
      <c r="C11" s="31">
        <v>453</v>
      </c>
      <c r="D11" s="57">
        <f t="shared" si="0"/>
        <v>94.178794178794178</v>
      </c>
      <c r="E11" s="31">
        <v>201</v>
      </c>
      <c r="F11" s="31">
        <v>215</v>
      </c>
      <c r="G11" s="57">
        <f t="shared" si="1"/>
        <v>106.96517412935323</v>
      </c>
      <c r="H11" s="31">
        <v>44</v>
      </c>
      <c r="I11" s="31">
        <v>34</v>
      </c>
      <c r="J11" s="57">
        <f t="shared" si="2"/>
        <v>77.272727272727266</v>
      </c>
      <c r="K11" s="31">
        <v>4</v>
      </c>
      <c r="L11" s="31">
        <v>10</v>
      </c>
      <c r="M11" s="57">
        <f t="shared" si="3"/>
        <v>250</v>
      </c>
      <c r="N11" s="31">
        <v>1</v>
      </c>
      <c r="O11" s="31">
        <v>0</v>
      </c>
      <c r="P11" s="57">
        <f t="shared" si="4"/>
        <v>0</v>
      </c>
      <c r="Q11" s="31">
        <v>192</v>
      </c>
      <c r="R11" s="46">
        <v>197</v>
      </c>
      <c r="S11" s="57">
        <f t="shared" si="5"/>
        <v>102.60416666666667</v>
      </c>
      <c r="T11" s="31">
        <v>398</v>
      </c>
      <c r="U11" s="46">
        <v>362</v>
      </c>
      <c r="V11" s="57">
        <f t="shared" si="6"/>
        <v>90.954773869346738</v>
      </c>
      <c r="W11" s="31">
        <v>140</v>
      </c>
      <c r="X11" s="46">
        <v>134</v>
      </c>
      <c r="Y11" s="57">
        <f t="shared" si="7"/>
        <v>95.714285714285722</v>
      </c>
      <c r="Z11" s="31">
        <v>114</v>
      </c>
      <c r="AA11" s="46">
        <v>91</v>
      </c>
      <c r="AB11" s="57">
        <f t="shared" si="8"/>
        <v>79.824561403508781</v>
      </c>
      <c r="AC11" s="29"/>
      <c r="AD11" s="32"/>
    </row>
    <row r="12" spans="1:32" s="33" customFormat="1" ht="18" customHeight="1" x14ac:dyDescent="0.25">
      <c r="A12" s="52" t="s">
        <v>33</v>
      </c>
      <c r="B12" s="31">
        <v>581</v>
      </c>
      <c r="C12" s="31">
        <v>499</v>
      </c>
      <c r="D12" s="57">
        <f t="shared" si="0"/>
        <v>85.88640275387263</v>
      </c>
      <c r="E12" s="31">
        <v>173</v>
      </c>
      <c r="F12" s="31">
        <v>166</v>
      </c>
      <c r="G12" s="57">
        <f t="shared" si="1"/>
        <v>95.95375722543352</v>
      </c>
      <c r="H12" s="31">
        <v>81</v>
      </c>
      <c r="I12" s="31">
        <v>18</v>
      </c>
      <c r="J12" s="57">
        <f t="shared" si="2"/>
        <v>22.222222222222221</v>
      </c>
      <c r="K12" s="31">
        <v>9</v>
      </c>
      <c r="L12" s="31">
        <v>5</v>
      </c>
      <c r="M12" s="57">
        <f t="shared" si="3"/>
        <v>55.555555555555557</v>
      </c>
      <c r="N12" s="31">
        <v>6</v>
      </c>
      <c r="O12" s="31">
        <v>6</v>
      </c>
      <c r="P12" s="57">
        <f t="shared" si="4"/>
        <v>100</v>
      </c>
      <c r="Q12" s="31">
        <v>149</v>
      </c>
      <c r="R12" s="46">
        <v>141</v>
      </c>
      <c r="S12" s="57">
        <f t="shared" si="5"/>
        <v>94.630872483221466</v>
      </c>
      <c r="T12" s="31">
        <v>473</v>
      </c>
      <c r="U12" s="46">
        <v>443</v>
      </c>
      <c r="V12" s="57">
        <f t="shared" si="6"/>
        <v>93.657505285412256</v>
      </c>
      <c r="W12" s="31">
        <v>112</v>
      </c>
      <c r="X12" s="46">
        <v>113</v>
      </c>
      <c r="Y12" s="57">
        <f t="shared" si="7"/>
        <v>100.89285714285714</v>
      </c>
      <c r="Z12" s="31">
        <v>101</v>
      </c>
      <c r="AA12" s="46">
        <v>100</v>
      </c>
      <c r="AB12" s="57">
        <f t="shared" si="8"/>
        <v>99.009900990099013</v>
      </c>
      <c r="AC12" s="29"/>
      <c r="AD12" s="32"/>
    </row>
    <row r="13" spans="1:32" s="33" customFormat="1" ht="18" customHeight="1" x14ac:dyDescent="0.25">
      <c r="A13" s="52" t="s">
        <v>34</v>
      </c>
      <c r="B13" s="31">
        <v>554</v>
      </c>
      <c r="C13" s="31">
        <v>513</v>
      </c>
      <c r="D13" s="57">
        <f t="shared" si="0"/>
        <v>92.599277978339344</v>
      </c>
      <c r="E13" s="31">
        <v>138</v>
      </c>
      <c r="F13" s="31">
        <v>168</v>
      </c>
      <c r="G13" s="57">
        <f t="shared" si="1"/>
        <v>121.73913043478262</v>
      </c>
      <c r="H13" s="31">
        <v>74</v>
      </c>
      <c r="I13" s="31">
        <v>30</v>
      </c>
      <c r="J13" s="57">
        <f t="shared" si="2"/>
        <v>40.54054054054054</v>
      </c>
      <c r="K13" s="31">
        <v>6</v>
      </c>
      <c r="L13" s="31">
        <v>1</v>
      </c>
      <c r="M13" s="57">
        <f t="shared" si="3"/>
        <v>16.666666666666664</v>
      </c>
      <c r="N13" s="31">
        <v>1</v>
      </c>
      <c r="O13" s="31">
        <v>1</v>
      </c>
      <c r="P13" s="57">
        <f t="shared" si="4"/>
        <v>100</v>
      </c>
      <c r="Q13" s="31">
        <v>124</v>
      </c>
      <c r="R13" s="46">
        <v>129</v>
      </c>
      <c r="S13" s="57">
        <f t="shared" si="5"/>
        <v>104.03225806451613</v>
      </c>
      <c r="T13" s="31">
        <v>455</v>
      </c>
      <c r="U13" s="46">
        <v>434</v>
      </c>
      <c r="V13" s="57">
        <f t="shared" si="6"/>
        <v>95.384615384615387</v>
      </c>
      <c r="W13" s="31">
        <v>94</v>
      </c>
      <c r="X13" s="46">
        <v>107</v>
      </c>
      <c r="Y13" s="57">
        <f t="shared" si="7"/>
        <v>113.82978723404256</v>
      </c>
      <c r="Z13" s="31">
        <v>78</v>
      </c>
      <c r="AA13" s="46">
        <v>86</v>
      </c>
      <c r="AB13" s="57">
        <f t="shared" si="8"/>
        <v>110.25641025641026</v>
      </c>
      <c r="AC13" s="29"/>
      <c r="AD13" s="32"/>
    </row>
    <row r="14" spans="1:32" s="33" customFormat="1" ht="18" customHeight="1" x14ac:dyDescent="0.25">
      <c r="A14" s="52" t="s">
        <v>35</v>
      </c>
      <c r="B14" s="31">
        <v>104</v>
      </c>
      <c r="C14" s="31">
        <v>106</v>
      </c>
      <c r="D14" s="57">
        <f t="shared" si="0"/>
        <v>101.92307692307692</v>
      </c>
      <c r="E14" s="31">
        <v>49</v>
      </c>
      <c r="F14" s="31">
        <v>59</v>
      </c>
      <c r="G14" s="57">
        <f t="shared" si="1"/>
        <v>120.40816326530613</v>
      </c>
      <c r="H14" s="31">
        <v>26</v>
      </c>
      <c r="I14" s="31">
        <v>8</v>
      </c>
      <c r="J14" s="57">
        <f t="shared" si="2"/>
        <v>30.76923076923077</v>
      </c>
      <c r="K14" s="31">
        <v>9</v>
      </c>
      <c r="L14" s="31">
        <v>2</v>
      </c>
      <c r="M14" s="57">
        <f t="shared" si="3"/>
        <v>22.222222222222221</v>
      </c>
      <c r="N14" s="31">
        <v>4</v>
      </c>
      <c r="O14" s="31">
        <v>1</v>
      </c>
      <c r="P14" s="57">
        <f t="shared" si="4"/>
        <v>25</v>
      </c>
      <c r="Q14" s="31">
        <v>43</v>
      </c>
      <c r="R14" s="46">
        <v>47</v>
      </c>
      <c r="S14" s="57">
        <f t="shared" si="5"/>
        <v>109.30232558139534</v>
      </c>
      <c r="T14" s="31">
        <v>70</v>
      </c>
      <c r="U14" s="46">
        <v>89</v>
      </c>
      <c r="V14" s="57">
        <f t="shared" si="6"/>
        <v>127.14285714285714</v>
      </c>
      <c r="W14" s="31">
        <v>23</v>
      </c>
      <c r="X14" s="46">
        <v>43</v>
      </c>
      <c r="Y14" s="57">
        <f t="shared" si="7"/>
        <v>186.95652173913044</v>
      </c>
      <c r="Z14" s="31">
        <v>20</v>
      </c>
      <c r="AA14" s="46">
        <v>40</v>
      </c>
      <c r="AB14" s="57">
        <f t="shared" si="8"/>
        <v>200</v>
      </c>
      <c r="AC14" s="29"/>
      <c r="AD14" s="32"/>
    </row>
    <row r="15" spans="1:32" s="33" customFormat="1" ht="18" customHeight="1" x14ac:dyDescent="0.25">
      <c r="A15" s="52" t="s">
        <v>36</v>
      </c>
      <c r="B15" s="31">
        <v>616</v>
      </c>
      <c r="C15" s="31">
        <v>593</v>
      </c>
      <c r="D15" s="57">
        <f t="shared" si="0"/>
        <v>96.266233766233768</v>
      </c>
      <c r="E15" s="31">
        <v>211</v>
      </c>
      <c r="F15" s="31">
        <v>181</v>
      </c>
      <c r="G15" s="57">
        <f t="shared" si="1"/>
        <v>85.781990521327018</v>
      </c>
      <c r="H15" s="31">
        <v>49</v>
      </c>
      <c r="I15" s="31">
        <v>41</v>
      </c>
      <c r="J15" s="57">
        <f t="shared" si="2"/>
        <v>83.673469387755105</v>
      </c>
      <c r="K15" s="31">
        <v>7</v>
      </c>
      <c r="L15" s="31">
        <v>5</v>
      </c>
      <c r="M15" s="57">
        <f t="shared" si="3"/>
        <v>71.428571428571431</v>
      </c>
      <c r="N15" s="31">
        <v>3</v>
      </c>
      <c r="O15" s="31">
        <v>0</v>
      </c>
      <c r="P15" s="57">
        <f t="shared" si="4"/>
        <v>0</v>
      </c>
      <c r="Q15" s="31">
        <v>173</v>
      </c>
      <c r="R15" s="46">
        <v>153</v>
      </c>
      <c r="S15" s="57">
        <f t="shared" si="5"/>
        <v>88.439306358381501</v>
      </c>
      <c r="T15" s="31">
        <v>541</v>
      </c>
      <c r="U15" s="46">
        <v>517</v>
      </c>
      <c r="V15" s="57">
        <f t="shared" si="6"/>
        <v>95.563770794824393</v>
      </c>
      <c r="W15" s="31">
        <v>149</v>
      </c>
      <c r="X15" s="46">
        <v>108</v>
      </c>
      <c r="Y15" s="57">
        <f t="shared" si="7"/>
        <v>72.483221476510067</v>
      </c>
      <c r="Z15" s="31">
        <v>135</v>
      </c>
      <c r="AA15" s="46">
        <v>92</v>
      </c>
      <c r="AB15" s="57">
        <f t="shared" si="8"/>
        <v>68.148148148148152</v>
      </c>
      <c r="AC15" s="29"/>
      <c r="AD15" s="32"/>
    </row>
    <row r="16" spans="1:32" s="33" customFormat="1" ht="18" customHeight="1" x14ac:dyDescent="0.25">
      <c r="A16" s="52" t="s">
        <v>37</v>
      </c>
      <c r="B16" s="31">
        <v>442</v>
      </c>
      <c r="C16" s="31">
        <v>394</v>
      </c>
      <c r="D16" s="57">
        <f t="shared" si="0"/>
        <v>89.14027149321268</v>
      </c>
      <c r="E16" s="31">
        <v>126</v>
      </c>
      <c r="F16" s="31">
        <v>114</v>
      </c>
      <c r="G16" s="57">
        <f t="shared" si="1"/>
        <v>90.476190476190482</v>
      </c>
      <c r="H16" s="31">
        <v>43</v>
      </c>
      <c r="I16" s="31">
        <v>17</v>
      </c>
      <c r="J16" s="57">
        <f t="shared" si="2"/>
        <v>39.534883720930232</v>
      </c>
      <c r="K16" s="31">
        <v>7</v>
      </c>
      <c r="L16" s="31">
        <v>10</v>
      </c>
      <c r="M16" s="57">
        <f t="shared" si="3"/>
        <v>142.85714285714286</v>
      </c>
      <c r="N16" s="31">
        <v>10</v>
      </c>
      <c r="O16" s="31">
        <v>1</v>
      </c>
      <c r="P16" s="57">
        <f t="shared" si="4"/>
        <v>10</v>
      </c>
      <c r="Q16" s="31">
        <v>119</v>
      </c>
      <c r="R16" s="46">
        <v>108</v>
      </c>
      <c r="S16" s="57">
        <f t="shared" si="5"/>
        <v>90.756302521008408</v>
      </c>
      <c r="T16" s="31">
        <v>390</v>
      </c>
      <c r="U16" s="46">
        <v>356</v>
      </c>
      <c r="V16" s="57">
        <f t="shared" si="6"/>
        <v>91.282051282051285</v>
      </c>
      <c r="W16" s="31">
        <v>77</v>
      </c>
      <c r="X16" s="46">
        <v>76</v>
      </c>
      <c r="Y16" s="57">
        <f t="shared" si="7"/>
        <v>98.701298701298697</v>
      </c>
      <c r="Z16" s="31">
        <v>67</v>
      </c>
      <c r="AA16" s="46">
        <v>72</v>
      </c>
      <c r="AB16" s="57">
        <f t="shared" si="8"/>
        <v>107.46268656716418</v>
      </c>
      <c r="AC16" s="29"/>
      <c r="AD16" s="32"/>
    </row>
    <row r="17" spans="1:30" s="33" customFormat="1" ht="18" customHeight="1" x14ac:dyDescent="0.25">
      <c r="A17" s="52" t="s">
        <v>38</v>
      </c>
      <c r="B17" s="31">
        <v>357</v>
      </c>
      <c r="C17" s="31">
        <v>388</v>
      </c>
      <c r="D17" s="57">
        <f t="shared" si="0"/>
        <v>108.68347338935574</v>
      </c>
      <c r="E17" s="31">
        <v>153</v>
      </c>
      <c r="F17" s="31">
        <v>201</v>
      </c>
      <c r="G17" s="57">
        <f t="shared" si="1"/>
        <v>131.37254901960785</v>
      </c>
      <c r="H17" s="31">
        <v>75</v>
      </c>
      <c r="I17" s="31">
        <v>52</v>
      </c>
      <c r="J17" s="57">
        <f t="shared" si="2"/>
        <v>69.333333333333343</v>
      </c>
      <c r="K17" s="31">
        <v>14</v>
      </c>
      <c r="L17" s="31">
        <v>9</v>
      </c>
      <c r="M17" s="57">
        <f t="shared" si="3"/>
        <v>64.285714285714292</v>
      </c>
      <c r="N17" s="31">
        <v>3</v>
      </c>
      <c r="O17" s="31">
        <v>1</v>
      </c>
      <c r="P17" s="57">
        <f t="shared" si="4"/>
        <v>33.333333333333329</v>
      </c>
      <c r="Q17" s="31">
        <v>134</v>
      </c>
      <c r="R17" s="46">
        <v>155</v>
      </c>
      <c r="S17" s="57">
        <f t="shared" si="5"/>
        <v>115.67164179104476</v>
      </c>
      <c r="T17" s="31">
        <v>257</v>
      </c>
      <c r="U17" s="46">
        <v>275</v>
      </c>
      <c r="V17" s="57">
        <f t="shared" si="6"/>
        <v>107.00389105058366</v>
      </c>
      <c r="W17" s="31">
        <v>89</v>
      </c>
      <c r="X17" s="46">
        <v>117</v>
      </c>
      <c r="Y17" s="57">
        <f t="shared" si="7"/>
        <v>131.46067415730337</v>
      </c>
      <c r="Z17" s="31">
        <v>72</v>
      </c>
      <c r="AA17" s="46">
        <v>96</v>
      </c>
      <c r="AB17" s="57">
        <f t="shared" si="8"/>
        <v>133.33333333333331</v>
      </c>
      <c r="AC17" s="29"/>
      <c r="AD17" s="32"/>
    </row>
    <row r="18" spans="1:30" s="33" customFormat="1" ht="18" customHeight="1" x14ac:dyDescent="0.25">
      <c r="A18" s="52" t="s">
        <v>39</v>
      </c>
      <c r="B18" s="31">
        <v>514</v>
      </c>
      <c r="C18" s="31">
        <v>486</v>
      </c>
      <c r="D18" s="57">
        <f t="shared" si="0"/>
        <v>94.552529182879368</v>
      </c>
      <c r="E18" s="31">
        <v>145</v>
      </c>
      <c r="F18" s="31">
        <v>153</v>
      </c>
      <c r="G18" s="57">
        <f t="shared" si="1"/>
        <v>105.51724137931035</v>
      </c>
      <c r="H18" s="31">
        <v>31</v>
      </c>
      <c r="I18" s="31">
        <v>16</v>
      </c>
      <c r="J18" s="57">
        <f t="shared" si="2"/>
        <v>51.612903225806448</v>
      </c>
      <c r="K18" s="31">
        <v>7</v>
      </c>
      <c r="L18" s="31">
        <v>0</v>
      </c>
      <c r="M18" s="57">
        <f t="shared" si="3"/>
        <v>0</v>
      </c>
      <c r="N18" s="31">
        <v>0</v>
      </c>
      <c r="O18" s="31">
        <v>1</v>
      </c>
      <c r="P18" s="57">
        <f t="shared" si="4"/>
        <v>0</v>
      </c>
      <c r="Q18" s="31">
        <v>135</v>
      </c>
      <c r="R18" s="46">
        <v>121</v>
      </c>
      <c r="S18" s="57">
        <f t="shared" si="5"/>
        <v>89.629629629629619</v>
      </c>
      <c r="T18" s="31">
        <v>465</v>
      </c>
      <c r="U18" s="46">
        <v>447</v>
      </c>
      <c r="V18" s="57">
        <f t="shared" si="6"/>
        <v>96.129032258064512</v>
      </c>
      <c r="W18" s="31">
        <v>113</v>
      </c>
      <c r="X18" s="46">
        <v>115</v>
      </c>
      <c r="Y18" s="57">
        <f t="shared" si="7"/>
        <v>101.76991150442478</v>
      </c>
      <c r="Z18" s="31">
        <v>99</v>
      </c>
      <c r="AA18" s="46">
        <v>90</v>
      </c>
      <c r="AB18" s="57">
        <f t="shared" si="8"/>
        <v>90.909090909090907</v>
      </c>
      <c r="AC18" s="29"/>
      <c r="AD18" s="32"/>
    </row>
    <row r="19" spans="1:30" s="33" customFormat="1" ht="18" customHeight="1" x14ac:dyDescent="0.25">
      <c r="A19" s="52" t="s">
        <v>40</v>
      </c>
      <c r="B19" s="31">
        <v>1118</v>
      </c>
      <c r="C19" s="31">
        <v>1096</v>
      </c>
      <c r="D19" s="57">
        <f t="shared" si="0"/>
        <v>98.032200357781747</v>
      </c>
      <c r="E19" s="31">
        <v>252</v>
      </c>
      <c r="F19" s="31">
        <v>345</v>
      </c>
      <c r="G19" s="57">
        <f t="shared" si="1"/>
        <v>136.9047619047619</v>
      </c>
      <c r="H19" s="31">
        <v>125</v>
      </c>
      <c r="I19" s="31">
        <v>98</v>
      </c>
      <c r="J19" s="57">
        <f t="shared" si="2"/>
        <v>78.400000000000006</v>
      </c>
      <c r="K19" s="31">
        <v>22</v>
      </c>
      <c r="L19" s="31">
        <v>18</v>
      </c>
      <c r="M19" s="57">
        <f t="shared" si="3"/>
        <v>81.818181818181827</v>
      </c>
      <c r="N19" s="31">
        <v>15</v>
      </c>
      <c r="O19" s="31">
        <v>28</v>
      </c>
      <c r="P19" s="57">
        <f t="shared" si="4"/>
        <v>186.66666666666666</v>
      </c>
      <c r="Q19" s="31">
        <v>234</v>
      </c>
      <c r="R19" s="46">
        <v>312</v>
      </c>
      <c r="S19" s="57">
        <f t="shared" si="5"/>
        <v>133.33333333333331</v>
      </c>
      <c r="T19" s="31">
        <v>956</v>
      </c>
      <c r="U19" s="46">
        <v>840</v>
      </c>
      <c r="V19" s="57">
        <f t="shared" si="6"/>
        <v>87.86610878661088</v>
      </c>
      <c r="W19" s="31">
        <v>151</v>
      </c>
      <c r="X19" s="46">
        <v>198</v>
      </c>
      <c r="Y19" s="57">
        <f t="shared" si="7"/>
        <v>131.12582781456953</v>
      </c>
      <c r="Z19" s="31">
        <v>131</v>
      </c>
      <c r="AA19" s="46">
        <v>181</v>
      </c>
      <c r="AB19" s="57">
        <f t="shared" si="8"/>
        <v>138.1679389312977</v>
      </c>
      <c r="AC19" s="29"/>
      <c r="AD19" s="32"/>
    </row>
    <row r="20" spans="1:30" s="33" customFormat="1" ht="18" customHeight="1" x14ac:dyDescent="0.25">
      <c r="A20" s="52" t="s">
        <v>41</v>
      </c>
      <c r="B20" s="31">
        <v>236</v>
      </c>
      <c r="C20" s="31">
        <v>230</v>
      </c>
      <c r="D20" s="57">
        <f t="shared" si="0"/>
        <v>97.457627118644069</v>
      </c>
      <c r="E20" s="31">
        <v>105</v>
      </c>
      <c r="F20" s="31">
        <v>78</v>
      </c>
      <c r="G20" s="57">
        <f t="shared" si="1"/>
        <v>74.285714285714292</v>
      </c>
      <c r="H20" s="31">
        <v>51</v>
      </c>
      <c r="I20" s="31">
        <v>18</v>
      </c>
      <c r="J20" s="57">
        <f t="shared" si="2"/>
        <v>35.294117647058826</v>
      </c>
      <c r="K20" s="31">
        <v>8</v>
      </c>
      <c r="L20" s="31">
        <v>3</v>
      </c>
      <c r="M20" s="57">
        <f t="shared" si="3"/>
        <v>37.5</v>
      </c>
      <c r="N20" s="31">
        <v>12</v>
      </c>
      <c r="O20" s="31">
        <v>3</v>
      </c>
      <c r="P20" s="57">
        <f t="shared" si="4"/>
        <v>25</v>
      </c>
      <c r="Q20" s="31">
        <v>98</v>
      </c>
      <c r="R20" s="46">
        <v>62</v>
      </c>
      <c r="S20" s="57">
        <f t="shared" si="5"/>
        <v>63.265306122448983</v>
      </c>
      <c r="T20" s="31">
        <v>165</v>
      </c>
      <c r="U20" s="46">
        <v>196</v>
      </c>
      <c r="V20" s="57">
        <f t="shared" si="6"/>
        <v>118.7878787878788</v>
      </c>
      <c r="W20" s="31">
        <v>52</v>
      </c>
      <c r="X20" s="46">
        <v>50</v>
      </c>
      <c r="Y20" s="57">
        <f t="shared" si="7"/>
        <v>96.15384615384616</v>
      </c>
      <c r="Z20" s="31">
        <v>45</v>
      </c>
      <c r="AA20" s="46">
        <v>43</v>
      </c>
      <c r="AB20" s="57">
        <f t="shared" si="8"/>
        <v>95.555555555555557</v>
      </c>
      <c r="AC20" s="29"/>
      <c r="AD20" s="32"/>
    </row>
    <row r="21" spans="1:30" s="33" customFormat="1" ht="18" customHeight="1" x14ac:dyDescent="0.25">
      <c r="A21" s="52" t="s">
        <v>42</v>
      </c>
      <c r="B21" s="31">
        <v>345</v>
      </c>
      <c r="C21" s="31">
        <v>317</v>
      </c>
      <c r="D21" s="57">
        <f t="shared" si="0"/>
        <v>91.884057971014485</v>
      </c>
      <c r="E21" s="31">
        <v>140</v>
      </c>
      <c r="F21" s="31">
        <v>150</v>
      </c>
      <c r="G21" s="57">
        <f t="shared" si="1"/>
        <v>107.14285714285714</v>
      </c>
      <c r="H21" s="31">
        <v>59</v>
      </c>
      <c r="I21" s="31">
        <v>32</v>
      </c>
      <c r="J21" s="57">
        <f t="shared" si="2"/>
        <v>54.237288135593218</v>
      </c>
      <c r="K21" s="31">
        <v>3</v>
      </c>
      <c r="L21" s="31">
        <v>2</v>
      </c>
      <c r="M21" s="57">
        <f t="shared" si="3"/>
        <v>66.666666666666657</v>
      </c>
      <c r="N21" s="31">
        <v>12</v>
      </c>
      <c r="O21" s="31">
        <v>6</v>
      </c>
      <c r="P21" s="57">
        <f t="shared" si="4"/>
        <v>50</v>
      </c>
      <c r="Q21" s="31">
        <v>104</v>
      </c>
      <c r="R21" s="46">
        <v>98</v>
      </c>
      <c r="S21" s="57">
        <f t="shared" si="5"/>
        <v>94.230769230769226</v>
      </c>
      <c r="T21" s="31">
        <v>242</v>
      </c>
      <c r="U21" s="46">
        <v>249</v>
      </c>
      <c r="V21" s="57">
        <f t="shared" si="6"/>
        <v>102.89256198347107</v>
      </c>
      <c r="W21" s="31">
        <v>79</v>
      </c>
      <c r="X21" s="46">
        <v>90</v>
      </c>
      <c r="Y21" s="57">
        <f t="shared" si="7"/>
        <v>113.9240506329114</v>
      </c>
      <c r="Z21" s="31">
        <v>57</v>
      </c>
      <c r="AA21" s="46">
        <v>77</v>
      </c>
      <c r="AB21" s="57">
        <f t="shared" si="8"/>
        <v>135.08771929824562</v>
      </c>
      <c r="AC21" s="29"/>
      <c r="AD21" s="32"/>
    </row>
    <row r="22" spans="1:30" s="33" customFormat="1" ht="18" customHeight="1" x14ac:dyDescent="0.25">
      <c r="A22" s="52" t="s">
        <v>43</v>
      </c>
      <c r="B22" s="31">
        <v>203</v>
      </c>
      <c r="C22" s="31">
        <v>178</v>
      </c>
      <c r="D22" s="57">
        <f t="shared" si="0"/>
        <v>87.684729064039416</v>
      </c>
      <c r="E22" s="31">
        <v>167</v>
      </c>
      <c r="F22" s="31">
        <v>169</v>
      </c>
      <c r="G22" s="57">
        <f t="shared" si="1"/>
        <v>101.19760479041918</v>
      </c>
      <c r="H22" s="31">
        <v>45</v>
      </c>
      <c r="I22" s="31">
        <v>19</v>
      </c>
      <c r="J22" s="57">
        <f t="shared" si="2"/>
        <v>42.222222222222221</v>
      </c>
      <c r="K22" s="31">
        <v>7</v>
      </c>
      <c r="L22" s="31">
        <v>5</v>
      </c>
      <c r="M22" s="57">
        <f t="shared" si="3"/>
        <v>71.428571428571431</v>
      </c>
      <c r="N22" s="31">
        <v>0</v>
      </c>
      <c r="O22" s="31">
        <v>1</v>
      </c>
      <c r="P22" s="57">
        <f t="shared" si="4"/>
        <v>0</v>
      </c>
      <c r="Q22" s="31">
        <v>158</v>
      </c>
      <c r="R22" s="46">
        <v>166</v>
      </c>
      <c r="S22" s="57">
        <f t="shared" si="5"/>
        <v>105.0632911392405</v>
      </c>
      <c r="T22" s="31">
        <v>106</v>
      </c>
      <c r="U22" s="46">
        <v>121</v>
      </c>
      <c r="V22" s="57">
        <f t="shared" si="6"/>
        <v>114.15094339622642</v>
      </c>
      <c r="W22" s="31">
        <v>99</v>
      </c>
      <c r="X22" s="46">
        <v>113</v>
      </c>
      <c r="Y22" s="57">
        <f t="shared" si="7"/>
        <v>114.14141414141415</v>
      </c>
      <c r="Z22" s="31">
        <v>81</v>
      </c>
      <c r="AA22" s="46">
        <v>99</v>
      </c>
      <c r="AB22" s="57">
        <f t="shared" si="8"/>
        <v>122.22222222222223</v>
      </c>
      <c r="AC22" s="29"/>
      <c r="AD22" s="32"/>
    </row>
    <row r="23" spans="1:30" s="33" customFormat="1" ht="18" customHeight="1" x14ac:dyDescent="0.25">
      <c r="A23" s="52" t="s">
        <v>44</v>
      </c>
      <c r="B23" s="31">
        <v>353</v>
      </c>
      <c r="C23" s="31">
        <v>324</v>
      </c>
      <c r="D23" s="57">
        <f t="shared" si="0"/>
        <v>91.784702549575073</v>
      </c>
      <c r="E23" s="31">
        <v>154</v>
      </c>
      <c r="F23" s="31">
        <v>165</v>
      </c>
      <c r="G23" s="57">
        <f t="shared" si="1"/>
        <v>107.14285714285714</v>
      </c>
      <c r="H23" s="31">
        <v>26</v>
      </c>
      <c r="I23" s="31">
        <v>14</v>
      </c>
      <c r="J23" s="57">
        <f t="shared" si="2"/>
        <v>53.846153846153847</v>
      </c>
      <c r="K23" s="31">
        <v>7</v>
      </c>
      <c r="L23" s="31">
        <v>7</v>
      </c>
      <c r="M23" s="57">
        <f t="shared" si="3"/>
        <v>100</v>
      </c>
      <c r="N23" s="31">
        <v>1</v>
      </c>
      <c r="O23" s="31">
        <v>3</v>
      </c>
      <c r="P23" s="57">
        <f t="shared" si="4"/>
        <v>300</v>
      </c>
      <c r="Q23" s="31">
        <v>126</v>
      </c>
      <c r="R23" s="46">
        <v>90</v>
      </c>
      <c r="S23" s="57">
        <f t="shared" si="5"/>
        <v>71.428571428571431</v>
      </c>
      <c r="T23" s="31">
        <v>310</v>
      </c>
      <c r="U23" s="46">
        <v>278</v>
      </c>
      <c r="V23" s="57">
        <f t="shared" si="6"/>
        <v>89.677419354838705</v>
      </c>
      <c r="W23" s="31">
        <v>117</v>
      </c>
      <c r="X23" s="46">
        <v>119</v>
      </c>
      <c r="Y23" s="57">
        <f t="shared" si="7"/>
        <v>101.7094017094017</v>
      </c>
      <c r="Z23" s="31">
        <v>93</v>
      </c>
      <c r="AA23" s="46">
        <v>93</v>
      </c>
      <c r="AB23" s="57">
        <f t="shared" si="8"/>
        <v>100</v>
      </c>
      <c r="AC23" s="29"/>
      <c r="AD23" s="32"/>
    </row>
    <row r="24" spans="1:30" s="33" customFormat="1" ht="18" customHeight="1" x14ac:dyDescent="0.25">
      <c r="A24" s="52" t="s">
        <v>45</v>
      </c>
      <c r="B24" s="31">
        <v>408</v>
      </c>
      <c r="C24" s="31">
        <v>350</v>
      </c>
      <c r="D24" s="57">
        <f t="shared" si="0"/>
        <v>85.784313725490193</v>
      </c>
      <c r="E24" s="31">
        <v>129</v>
      </c>
      <c r="F24" s="31">
        <v>115</v>
      </c>
      <c r="G24" s="57">
        <f t="shared" si="1"/>
        <v>89.147286821705436</v>
      </c>
      <c r="H24" s="31">
        <v>58</v>
      </c>
      <c r="I24" s="31">
        <v>34</v>
      </c>
      <c r="J24" s="57">
        <f t="shared" si="2"/>
        <v>58.620689655172406</v>
      </c>
      <c r="K24" s="31">
        <v>14</v>
      </c>
      <c r="L24" s="31">
        <v>6</v>
      </c>
      <c r="M24" s="57">
        <f t="shared" si="3"/>
        <v>42.857142857142854</v>
      </c>
      <c r="N24" s="31">
        <v>3</v>
      </c>
      <c r="O24" s="31">
        <v>1</v>
      </c>
      <c r="P24" s="57">
        <f t="shared" si="4"/>
        <v>33.333333333333329</v>
      </c>
      <c r="Q24" s="31">
        <v>109</v>
      </c>
      <c r="R24" s="46">
        <v>79</v>
      </c>
      <c r="S24" s="57">
        <f t="shared" si="5"/>
        <v>72.477064220183479</v>
      </c>
      <c r="T24" s="31">
        <v>327</v>
      </c>
      <c r="U24" s="46">
        <v>297</v>
      </c>
      <c r="V24" s="57">
        <f t="shared" si="6"/>
        <v>90.825688073394488</v>
      </c>
      <c r="W24" s="31">
        <v>71</v>
      </c>
      <c r="X24" s="46">
        <v>73</v>
      </c>
      <c r="Y24" s="57">
        <f t="shared" si="7"/>
        <v>102.8169014084507</v>
      </c>
      <c r="Z24" s="31">
        <v>58</v>
      </c>
      <c r="AA24" s="46">
        <v>63</v>
      </c>
      <c r="AB24" s="57">
        <f t="shared" si="8"/>
        <v>108.62068965517241</v>
      </c>
      <c r="AC24" s="29"/>
      <c r="AD24" s="32"/>
    </row>
    <row r="25" spans="1:30" s="33" customFormat="1" ht="18" customHeight="1" x14ac:dyDescent="0.25">
      <c r="A25" s="53" t="s">
        <v>46</v>
      </c>
      <c r="B25" s="31">
        <v>476</v>
      </c>
      <c r="C25" s="31">
        <v>516</v>
      </c>
      <c r="D25" s="57">
        <f t="shared" si="0"/>
        <v>108.40336134453781</v>
      </c>
      <c r="E25" s="31">
        <v>200</v>
      </c>
      <c r="F25" s="31">
        <v>235</v>
      </c>
      <c r="G25" s="57">
        <f t="shared" si="1"/>
        <v>117.5</v>
      </c>
      <c r="H25" s="31">
        <v>50</v>
      </c>
      <c r="I25" s="31">
        <v>28</v>
      </c>
      <c r="J25" s="57">
        <f t="shared" si="2"/>
        <v>56.000000000000007</v>
      </c>
      <c r="K25" s="31">
        <v>9</v>
      </c>
      <c r="L25" s="31">
        <v>3</v>
      </c>
      <c r="M25" s="57">
        <f t="shared" si="3"/>
        <v>33.333333333333329</v>
      </c>
      <c r="N25" s="31">
        <v>1</v>
      </c>
      <c r="O25" s="31">
        <v>5</v>
      </c>
      <c r="P25" s="57">
        <f t="shared" si="4"/>
        <v>500</v>
      </c>
      <c r="Q25" s="31">
        <v>185</v>
      </c>
      <c r="R25" s="46">
        <v>210</v>
      </c>
      <c r="S25" s="57">
        <f t="shared" si="5"/>
        <v>113.51351351351352</v>
      </c>
      <c r="T25" s="31">
        <v>376</v>
      </c>
      <c r="U25" s="46">
        <v>424</v>
      </c>
      <c r="V25" s="57">
        <f t="shared" si="6"/>
        <v>112.7659574468085</v>
      </c>
      <c r="W25" s="31">
        <v>126</v>
      </c>
      <c r="X25" s="46">
        <v>152</v>
      </c>
      <c r="Y25" s="57">
        <f t="shared" si="7"/>
        <v>120.63492063492063</v>
      </c>
      <c r="Z25" s="31">
        <v>107</v>
      </c>
      <c r="AA25" s="46">
        <v>119</v>
      </c>
      <c r="AB25" s="57">
        <f t="shared" si="8"/>
        <v>111.21495327102804</v>
      </c>
      <c r="AC25" s="29"/>
      <c r="AD25" s="32"/>
    </row>
    <row r="26" spans="1:30" s="33" customFormat="1" ht="18" customHeight="1" x14ac:dyDescent="0.25">
      <c r="A26" s="52" t="s">
        <v>47</v>
      </c>
      <c r="B26" s="31">
        <v>7323</v>
      </c>
      <c r="C26" s="31">
        <v>6927</v>
      </c>
      <c r="D26" s="57">
        <f t="shared" si="0"/>
        <v>94.592380172060629</v>
      </c>
      <c r="E26" s="31">
        <v>935</v>
      </c>
      <c r="F26" s="31">
        <v>1575</v>
      </c>
      <c r="G26" s="57">
        <f t="shared" si="1"/>
        <v>168.44919786096258</v>
      </c>
      <c r="H26" s="31">
        <v>578</v>
      </c>
      <c r="I26" s="31">
        <v>161</v>
      </c>
      <c r="J26" s="57">
        <f t="shared" si="2"/>
        <v>27.854671280276815</v>
      </c>
      <c r="K26" s="31">
        <v>30</v>
      </c>
      <c r="L26" s="31">
        <v>16</v>
      </c>
      <c r="M26" s="57">
        <f t="shared" si="3"/>
        <v>53.333333333333336</v>
      </c>
      <c r="N26" s="31">
        <v>16</v>
      </c>
      <c r="O26" s="31">
        <v>5</v>
      </c>
      <c r="P26" s="57">
        <f t="shared" si="4"/>
        <v>31.25</v>
      </c>
      <c r="Q26" s="31">
        <v>686</v>
      </c>
      <c r="R26" s="46">
        <v>880</v>
      </c>
      <c r="S26" s="57">
        <f t="shared" si="5"/>
        <v>128.27988338192421</v>
      </c>
      <c r="T26" s="31">
        <v>6886</v>
      </c>
      <c r="U26" s="46">
        <v>5245</v>
      </c>
      <c r="V26" s="57">
        <f t="shared" si="6"/>
        <v>76.169038629102531</v>
      </c>
      <c r="W26" s="31">
        <v>662</v>
      </c>
      <c r="X26" s="46">
        <v>986</v>
      </c>
      <c r="Y26" s="57">
        <f t="shared" si="7"/>
        <v>148.94259818731118</v>
      </c>
      <c r="Z26" s="31">
        <v>516</v>
      </c>
      <c r="AA26" s="46">
        <v>763</v>
      </c>
      <c r="AB26" s="57">
        <f t="shared" si="8"/>
        <v>147.86821705426357</v>
      </c>
      <c r="AC26" s="29"/>
      <c r="AD26" s="32"/>
    </row>
    <row r="27" spans="1:30" s="33" customFormat="1" ht="18" customHeight="1" x14ac:dyDescent="0.25">
      <c r="A27" s="52" t="s">
        <v>48</v>
      </c>
      <c r="B27" s="31">
        <v>2505</v>
      </c>
      <c r="C27" s="31">
        <v>2305</v>
      </c>
      <c r="D27" s="57">
        <f t="shared" si="0"/>
        <v>92.015968063872251</v>
      </c>
      <c r="E27" s="31">
        <v>375</v>
      </c>
      <c r="F27" s="31">
        <v>411</v>
      </c>
      <c r="G27" s="57">
        <f t="shared" si="1"/>
        <v>109.60000000000001</v>
      </c>
      <c r="H27" s="31">
        <v>188</v>
      </c>
      <c r="I27" s="31">
        <v>77</v>
      </c>
      <c r="J27" s="57">
        <f t="shared" si="2"/>
        <v>40.957446808510639</v>
      </c>
      <c r="K27" s="31">
        <v>34</v>
      </c>
      <c r="L27" s="31">
        <v>15</v>
      </c>
      <c r="M27" s="57">
        <f t="shared" si="3"/>
        <v>44.117647058823529</v>
      </c>
      <c r="N27" s="31">
        <v>24</v>
      </c>
      <c r="O27" s="31">
        <v>21</v>
      </c>
      <c r="P27" s="57">
        <f t="shared" si="4"/>
        <v>87.5</v>
      </c>
      <c r="Q27" s="31">
        <v>346</v>
      </c>
      <c r="R27" s="46">
        <v>393</v>
      </c>
      <c r="S27" s="57">
        <f t="shared" si="5"/>
        <v>113.58381502890174</v>
      </c>
      <c r="T27" s="31">
        <v>2218</v>
      </c>
      <c r="U27" s="46">
        <v>2123</v>
      </c>
      <c r="V27" s="57">
        <f t="shared" si="6"/>
        <v>95.716862037871948</v>
      </c>
      <c r="W27" s="31">
        <v>225</v>
      </c>
      <c r="X27" s="46">
        <v>277</v>
      </c>
      <c r="Y27" s="57">
        <f t="shared" si="7"/>
        <v>123.1111111111111</v>
      </c>
      <c r="Z27" s="31">
        <v>196</v>
      </c>
      <c r="AA27" s="46">
        <v>241</v>
      </c>
      <c r="AB27" s="57">
        <f t="shared" si="8"/>
        <v>122.95918367346938</v>
      </c>
      <c r="AC27" s="29"/>
      <c r="AD27" s="32"/>
    </row>
    <row r="28" spans="1:30" s="33" customFormat="1" ht="18" customHeight="1" x14ac:dyDescent="0.25">
      <c r="A28" s="54" t="s">
        <v>49</v>
      </c>
      <c r="B28" s="31">
        <v>1908</v>
      </c>
      <c r="C28" s="31">
        <v>1795</v>
      </c>
      <c r="D28" s="57">
        <f t="shared" si="0"/>
        <v>94.077568134171912</v>
      </c>
      <c r="E28" s="31">
        <v>418</v>
      </c>
      <c r="F28" s="31">
        <v>429</v>
      </c>
      <c r="G28" s="57">
        <f t="shared" si="1"/>
        <v>102.63157894736842</v>
      </c>
      <c r="H28" s="31">
        <v>186</v>
      </c>
      <c r="I28" s="31">
        <v>123</v>
      </c>
      <c r="J28" s="57">
        <f t="shared" si="2"/>
        <v>66.129032258064512</v>
      </c>
      <c r="K28" s="31">
        <v>8</v>
      </c>
      <c r="L28" s="31">
        <v>16</v>
      </c>
      <c r="M28" s="57">
        <f t="shared" si="3"/>
        <v>200</v>
      </c>
      <c r="N28" s="31">
        <v>9</v>
      </c>
      <c r="O28" s="31">
        <v>9</v>
      </c>
      <c r="P28" s="57">
        <f t="shared" si="4"/>
        <v>100</v>
      </c>
      <c r="Q28" s="31">
        <v>400</v>
      </c>
      <c r="R28" s="46">
        <v>410</v>
      </c>
      <c r="S28" s="57">
        <f t="shared" si="5"/>
        <v>102.49999999999999</v>
      </c>
      <c r="T28" s="31">
        <v>1627</v>
      </c>
      <c r="U28" s="46">
        <v>1556</v>
      </c>
      <c r="V28" s="57">
        <f t="shared" si="6"/>
        <v>95.636140135218199</v>
      </c>
      <c r="W28" s="31">
        <v>278</v>
      </c>
      <c r="X28" s="46">
        <v>268</v>
      </c>
      <c r="Y28" s="57">
        <f t="shared" si="7"/>
        <v>96.402877697841731</v>
      </c>
      <c r="Z28" s="31">
        <v>245</v>
      </c>
      <c r="AA28" s="46">
        <v>234</v>
      </c>
      <c r="AB28" s="57">
        <f t="shared" si="8"/>
        <v>95.510204081632651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B1:M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1"/>
  <sheetViews>
    <sheetView view="pageBreakPreview" zoomScale="80" zoomScaleNormal="70" zoomScaleSheetLayoutView="80" workbookViewId="0">
      <selection activeCell="C13" sqref="C13"/>
    </sheetView>
  </sheetViews>
  <sheetFormatPr defaultColWidth="8" defaultRowHeight="12.75" x14ac:dyDescent="0.2"/>
  <cols>
    <col min="1" max="1" width="52.5703125" style="2" customWidth="1"/>
    <col min="2" max="2" width="17.85546875" style="15" customWidth="1"/>
    <col min="3" max="3" width="18.28515625" style="15" customWidth="1"/>
    <col min="4" max="4" width="9.5703125" style="2" customWidth="1"/>
    <col min="5" max="5" width="11" style="2" customWidth="1"/>
    <col min="6" max="6" width="18" style="2" customWidth="1"/>
    <col min="7" max="7" width="18.28515625" style="2" customWidth="1"/>
    <col min="8" max="8" width="10" style="2" customWidth="1"/>
    <col min="9" max="9" width="12.140625" style="2" customWidth="1"/>
    <col min="10" max="10" width="13.140625" style="2" bestFit="1" customWidth="1"/>
    <col min="11" max="11" width="11.42578125" style="2" bestFit="1" customWidth="1"/>
    <col min="12" max="16384" width="8" style="2"/>
  </cols>
  <sheetData>
    <row r="1" spans="1:11" ht="27" customHeight="1" x14ac:dyDescent="0.2">
      <c r="A1" s="69" t="s">
        <v>60</v>
      </c>
      <c r="B1" s="69"/>
      <c r="C1" s="69"/>
      <c r="D1" s="69"/>
      <c r="E1" s="69"/>
      <c r="F1" s="69"/>
      <c r="G1" s="69"/>
      <c r="H1" s="69"/>
      <c r="I1" s="69"/>
    </row>
    <row r="2" spans="1:11" ht="23.25" customHeight="1" x14ac:dyDescent="0.2">
      <c r="A2" s="69" t="s">
        <v>25</v>
      </c>
      <c r="B2" s="69"/>
      <c r="C2" s="69"/>
      <c r="D2" s="69"/>
      <c r="E2" s="69"/>
      <c r="F2" s="69"/>
      <c r="G2" s="69"/>
      <c r="H2" s="69"/>
      <c r="I2" s="69"/>
    </row>
    <row r="3" spans="1:11" ht="17.25" customHeight="1" x14ac:dyDescent="0.2">
      <c r="A3" s="97"/>
      <c r="B3" s="97"/>
      <c r="C3" s="97"/>
      <c r="D3" s="97"/>
      <c r="E3" s="97"/>
    </row>
    <row r="4" spans="1:11" s="3" customFormat="1" ht="25.5" customHeight="1" x14ac:dyDescent="0.25">
      <c r="A4" s="74" t="s">
        <v>0</v>
      </c>
      <c r="B4" s="99" t="s">
        <v>5</v>
      </c>
      <c r="C4" s="99"/>
      <c r="D4" s="99"/>
      <c r="E4" s="99"/>
      <c r="F4" s="99" t="s">
        <v>6</v>
      </c>
      <c r="G4" s="99"/>
      <c r="H4" s="99"/>
      <c r="I4" s="99"/>
    </row>
    <row r="5" spans="1:11" s="3" customFormat="1" ht="23.25" customHeight="1" x14ac:dyDescent="0.25">
      <c r="A5" s="98"/>
      <c r="B5" s="70" t="s">
        <v>71</v>
      </c>
      <c r="C5" s="70" t="s">
        <v>72</v>
      </c>
      <c r="D5" s="100" t="s">
        <v>1</v>
      </c>
      <c r="E5" s="101"/>
      <c r="F5" s="70" t="s">
        <v>71</v>
      </c>
      <c r="G5" s="70" t="s">
        <v>72</v>
      </c>
      <c r="H5" s="100" t="s">
        <v>1</v>
      </c>
      <c r="I5" s="101"/>
    </row>
    <row r="6" spans="1:11" s="3" customFormat="1" ht="30" x14ac:dyDescent="0.25">
      <c r="A6" s="75"/>
      <c r="B6" s="71"/>
      <c r="C6" s="71"/>
      <c r="D6" s="4" t="s">
        <v>2</v>
      </c>
      <c r="E6" s="5" t="s">
        <v>61</v>
      </c>
      <c r="F6" s="71"/>
      <c r="G6" s="71"/>
      <c r="H6" s="4" t="s">
        <v>2</v>
      </c>
      <c r="I6" s="5" t="s">
        <v>61</v>
      </c>
    </row>
    <row r="7" spans="1:11" s="8" customFormat="1" ht="15.75" customHeight="1" x14ac:dyDescent="0.25">
      <c r="A7" s="6" t="s">
        <v>3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</row>
    <row r="8" spans="1:11" s="8" customFormat="1" ht="28.5" customHeight="1" x14ac:dyDescent="0.25">
      <c r="A8" s="9" t="s">
        <v>54</v>
      </c>
      <c r="B8" s="63">
        <f>'12'!B7</f>
        <v>28788</v>
      </c>
      <c r="C8" s="63">
        <f>'12'!C7</f>
        <v>30766</v>
      </c>
      <c r="D8" s="10">
        <f t="shared" ref="D8:D13" si="0">C8/B8*100</f>
        <v>106.87091843823815</v>
      </c>
      <c r="E8" s="66">
        <f t="shared" ref="E8:E13" si="1">C8-B8</f>
        <v>1978</v>
      </c>
      <c r="F8" s="64">
        <f>'13'!B7</f>
        <v>31485</v>
      </c>
      <c r="G8" s="64">
        <f>'13'!C7</f>
        <v>30303</v>
      </c>
      <c r="H8" s="10">
        <f t="shared" ref="H8:H13" si="2">G8/F8*100</f>
        <v>96.245831348261078</v>
      </c>
      <c r="I8" s="66">
        <f t="shared" ref="I8:I13" si="3">G8-F8</f>
        <v>-1182</v>
      </c>
      <c r="J8" s="20"/>
      <c r="K8" s="18"/>
    </row>
    <row r="9" spans="1:11" s="3" customFormat="1" ht="28.5" customHeight="1" x14ac:dyDescent="0.25">
      <c r="A9" s="9" t="s">
        <v>55</v>
      </c>
      <c r="B9" s="64">
        <f>'12'!E7</f>
        <v>8225</v>
      </c>
      <c r="C9" s="64">
        <f>'12'!F7</f>
        <v>11660</v>
      </c>
      <c r="D9" s="10">
        <f t="shared" si="0"/>
        <v>141.76291793313069</v>
      </c>
      <c r="E9" s="66">
        <f t="shared" si="1"/>
        <v>3435</v>
      </c>
      <c r="F9" s="64">
        <f>'13'!E7</f>
        <v>7981</v>
      </c>
      <c r="G9" s="64">
        <f>'13'!F7</f>
        <v>8528</v>
      </c>
      <c r="H9" s="10">
        <f t="shared" si="2"/>
        <v>106.85377772208997</v>
      </c>
      <c r="I9" s="66">
        <f t="shared" si="3"/>
        <v>547</v>
      </c>
      <c r="J9" s="18"/>
      <c r="K9" s="18"/>
    </row>
    <row r="10" spans="1:11" s="3" customFormat="1" ht="52.5" customHeight="1" x14ac:dyDescent="0.25">
      <c r="A10" s="12" t="s">
        <v>56</v>
      </c>
      <c r="B10" s="64">
        <f>'12'!H7</f>
        <v>2660</v>
      </c>
      <c r="C10" s="64">
        <f>'12'!I7</f>
        <v>1585</v>
      </c>
      <c r="D10" s="10">
        <f t="shared" si="0"/>
        <v>59.586466165413533</v>
      </c>
      <c r="E10" s="66">
        <f t="shared" si="1"/>
        <v>-1075</v>
      </c>
      <c r="F10" s="64">
        <f>'13'!H7</f>
        <v>3529</v>
      </c>
      <c r="G10" s="64">
        <f>'13'!I7</f>
        <v>2050</v>
      </c>
      <c r="H10" s="10">
        <f t="shared" si="2"/>
        <v>58.090110512893169</v>
      </c>
      <c r="I10" s="66">
        <f t="shared" si="3"/>
        <v>-1479</v>
      </c>
      <c r="J10" s="18"/>
      <c r="K10" s="18"/>
    </row>
    <row r="11" spans="1:11" s="3" customFormat="1" ht="31.5" customHeight="1" x14ac:dyDescent="0.25">
      <c r="A11" s="13" t="s">
        <v>57</v>
      </c>
      <c r="B11" s="64">
        <f>'12'!K7</f>
        <v>277</v>
      </c>
      <c r="C11" s="64">
        <f>'12'!L7</f>
        <v>200</v>
      </c>
      <c r="D11" s="10">
        <f t="shared" si="0"/>
        <v>72.202166064981952</v>
      </c>
      <c r="E11" s="66">
        <f t="shared" si="1"/>
        <v>-77</v>
      </c>
      <c r="F11" s="64">
        <f>'13'!K7</f>
        <v>705</v>
      </c>
      <c r="G11" s="64">
        <f>'13'!L7</f>
        <v>533</v>
      </c>
      <c r="H11" s="10">
        <f t="shared" si="2"/>
        <v>75.602836879432616</v>
      </c>
      <c r="I11" s="66">
        <f t="shared" si="3"/>
        <v>-172</v>
      </c>
      <c r="J11" s="18"/>
      <c r="K11" s="18"/>
    </row>
    <row r="12" spans="1:11" s="3" customFormat="1" ht="45.75" customHeight="1" x14ac:dyDescent="0.25">
      <c r="A12" s="13" t="s">
        <v>20</v>
      </c>
      <c r="B12" s="64">
        <f>'12'!N7</f>
        <v>389</v>
      </c>
      <c r="C12" s="64">
        <f>'12'!O7</f>
        <v>159</v>
      </c>
      <c r="D12" s="10">
        <f t="shared" si="0"/>
        <v>40.874035989717221</v>
      </c>
      <c r="E12" s="66">
        <f t="shared" si="1"/>
        <v>-230</v>
      </c>
      <c r="F12" s="64">
        <f>'13'!N7</f>
        <v>536</v>
      </c>
      <c r="G12" s="64">
        <f>'13'!O7</f>
        <v>335</v>
      </c>
      <c r="H12" s="10">
        <f t="shared" si="2"/>
        <v>62.5</v>
      </c>
      <c r="I12" s="66">
        <f t="shared" si="3"/>
        <v>-201</v>
      </c>
      <c r="J12" s="18"/>
      <c r="K12" s="18"/>
    </row>
    <row r="13" spans="1:11" s="3" customFormat="1" ht="55.5" customHeight="1" x14ac:dyDescent="0.25">
      <c r="A13" s="13" t="s">
        <v>58</v>
      </c>
      <c r="B13" s="64">
        <f>'12'!Q7</f>
        <v>7145</v>
      </c>
      <c r="C13" s="64">
        <f>'12'!R7</f>
        <v>9175</v>
      </c>
      <c r="D13" s="10">
        <f t="shared" si="0"/>
        <v>128.4114765570329</v>
      </c>
      <c r="E13" s="66">
        <f t="shared" si="1"/>
        <v>2030</v>
      </c>
      <c r="F13" s="64">
        <f>'13'!Q7</f>
        <v>7108</v>
      </c>
      <c r="G13" s="64">
        <f>'13'!R7</f>
        <v>6743</v>
      </c>
      <c r="H13" s="10">
        <f t="shared" si="2"/>
        <v>94.864940911648844</v>
      </c>
      <c r="I13" s="66">
        <f t="shared" si="3"/>
        <v>-365</v>
      </c>
      <c r="J13" s="18"/>
      <c r="K13" s="18"/>
    </row>
    <row r="14" spans="1:11" s="3" customFormat="1" ht="12.75" customHeight="1" x14ac:dyDescent="0.25">
      <c r="A14" s="76" t="s">
        <v>4</v>
      </c>
      <c r="B14" s="77"/>
      <c r="C14" s="77"/>
      <c r="D14" s="77"/>
      <c r="E14" s="77"/>
      <c r="F14" s="77"/>
      <c r="G14" s="77"/>
      <c r="H14" s="77"/>
      <c r="I14" s="77"/>
      <c r="J14" s="18"/>
      <c r="K14" s="18"/>
    </row>
    <row r="15" spans="1:11" s="3" customFormat="1" ht="18" customHeight="1" x14ac:dyDescent="0.25">
      <c r="A15" s="78"/>
      <c r="B15" s="79"/>
      <c r="C15" s="79"/>
      <c r="D15" s="79"/>
      <c r="E15" s="79"/>
      <c r="F15" s="79"/>
      <c r="G15" s="79"/>
      <c r="H15" s="79"/>
      <c r="I15" s="79"/>
      <c r="J15" s="18"/>
      <c r="K15" s="18"/>
    </row>
    <row r="16" spans="1:11" s="3" customFormat="1" ht="20.25" customHeight="1" x14ac:dyDescent="0.25">
      <c r="A16" s="74" t="s">
        <v>0</v>
      </c>
      <c r="B16" s="80" t="s">
        <v>73</v>
      </c>
      <c r="C16" s="80" t="s">
        <v>74</v>
      </c>
      <c r="D16" s="100" t="s">
        <v>1</v>
      </c>
      <c r="E16" s="101"/>
      <c r="F16" s="80" t="s">
        <v>73</v>
      </c>
      <c r="G16" s="80" t="s">
        <v>74</v>
      </c>
      <c r="H16" s="100" t="s">
        <v>1</v>
      </c>
      <c r="I16" s="101"/>
      <c r="J16" s="18"/>
      <c r="K16" s="18"/>
    </row>
    <row r="17" spans="1:11" ht="35.25" customHeight="1" x14ac:dyDescent="0.3">
      <c r="A17" s="75"/>
      <c r="B17" s="80"/>
      <c r="C17" s="80"/>
      <c r="D17" s="17" t="s">
        <v>2</v>
      </c>
      <c r="E17" s="5" t="s">
        <v>61</v>
      </c>
      <c r="F17" s="80"/>
      <c r="G17" s="80"/>
      <c r="H17" s="17" t="s">
        <v>2</v>
      </c>
      <c r="I17" s="5" t="s">
        <v>61</v>
      </c>
      <c r="J17" s="19"/>
      <c r="K17" s="19"/>
    </row>
    <row r="18" spans="1:11" ht="24" customHeight="1" x14ac:dyDescent="0.3">
      <c r="A18" s="9" t="s">
        <v>54</v>
      </c>
      <c r="B18" s="65">
        <f>'12'!T7</f>
        <v>25194</v>
      </c>
      <c r="C18" s="65">
        <f>'12'!U7</f>
        <v>25137</v>
      </c>
      <c r="D18" s="14">
        <f t="shared" ref="D18:D20" si="4">C18/B18*100</f>
        <v>99.773755656108591</v>
      </c>
      <c r="E18" s="67">
        <f t="shared" ref="E18:E20" si="5">C18-B18</f>
        <v>-57</v>
      </c>
      <c r="F18" s="59">
        <f>'13'!T7</f>
        <v>27314</v>
      </c>
      <c r="G18" s="59">
        <f>'13'!U7</f>
        <v>25138</v>
      </c>
      <c r="H18" s="14">
        <f t="shared" ref="H18:H20" si="6">G18/F18*100</f>
        <v>92.033389470601151</v>
      </c>
      <c r="I18" s="68">
        <f t="shared" ref="I18:I20" si="7">G18-F18</f>
        <v>-2176</v>
      </c>
      <c r="J18" s="19"/>
      <c r="K18" s="19"/>
    </row>
    <row r="19" spans="1:11" ht="25.5" customHeight="1" x14ac:dyDescent="0.3">
      <c r="A19" s="1" t="s">
        <v>55</v>
      </c>
      <c r="B19" s="65">
        <f>'12'!W7</f>
        <v>5843</v>
      </c>
      <c r="C19" s="65">
        <f>'12'!X7</f>
        <v>8053</v>
      </c>
      <c r="D19" s="14">
        <f t="shared" si="4"/>
        <v>137.8230361115865</v>
      </c>
      <c r="E19" s="67">
        <f t="shared" si="5"/>
        <v>2210</v>
      </c>
      <c r="F19" s="59">
        <f>'13'!W7</f>
        <v>5127</v>
      </c>
      <c r="G19" s="59">
        <f>'13'!X7</f>
        <v>5405</v>
      </c>
      <c r="H19" s="14">
        <f t="shared" si="6"/>
        <v>105.4222742344451</v>
      </c>
      <c r="I19" s="68">
        <f t="shared" si="7"/>
        <v>278</v>
      </c>
      <c r="J19" s="19"/>
      <c r="K19" s="19"/>
    </row>
    <row r="20" spans="1:11" ht="41.25" customHeight="1" x14ac:dyDescent="0.3">
      <c r="A20" s="1" t="s">
        <v>59</v>
      </c>
      <c r="B20" s="65">
        <f>'12'!Z7</f>
        <v>4935</v>
      </c>
      <c r="C20" s="65">
        <f>'12'!AA7</f>
        <v>6741</v>
      </c>
      <c r="D20" s="14">
        <f t="shared" si="4"/>
        <v>136.59574468085108</v>
      </c>
      <c r="E20" s="67">
        <f t="shared" si="5"/>
        <v>1806</v>
      </c>
      <c r="F20" s="59">
        <f>'13'!Z7</f>
        <v>4614</v>
      </c>
      <c r="G20" s="59">
        <f>'13'!AA7</f>
        <v>4773</v>
      </c>
      <c r="H20" s="14">
        <f t="shared" si="6"/>
        <v>103.44603381014304</v>
      </c>
      <c r="I20" s="68">
        <f t="shared" si="7"/>
        <v>159</v>
      </c>
      <c r="J20" s="19"/>
      <c r="K20" s="19"/>
    </row>
    <row r="21" spans="1:11" ht="20.25" x14ac:dyDescent="0.3">
      <c r="C21" s="16"/>
      <c r="J21" s="19"/>
      <c r="K21" s="19"/>
    </row>
  </sheetData>
  <mergeCells count="20">
    <mergeCell ref="A14:I15"/>
    <mergeCell ref="A16:A17"/>
    <mergeCell ref="B16:B17"/>
    <mergeCell ref="C16:C17"/>
    <mergeCell ref="D16:E16"/>
    <mergeCell ref="F16:F17"/>
    <mergeCell ref="G16:G17"/>
    <mergeCell ref="H16:I16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K7" activePane="bottomRight" state="frozen"/>
      <selection activeCell="E12" sqref="E12"/>
      <selection pane="topRight" activeCell="E12" sqref="E12"/>
      <selection pane="bottomLeft" activeCell="E12" sqref="E12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10.140625" style="37" customWidth="1"/>
    <col min="3" max="3" width="9.140625" style="37" customWidth="1"/>
    <col min="4" max="4" width="8.28515625" style="37" customWidth="1"/>
    <col min="5" max="5" width="9.85546875" style="37" customWidth="1"/>
    <col min="6" max="6" width="9.28515625" style="37" customWidth="1"/>
    <col min="7" max="7" width="7.42578125" style="37" customWidth="1"/>
    <col min="8" max="8" width="9.85546875" style="37" customWidth="1"/>
    <col min="9" max="9" width="9.5703125" style="37" customWidth="1"/>
    <col min="10" max="10" width="7.42578125" style="37" customWidth="1"/>
    <col min="11" max="11" width="8" style="37" customWidth="1"/>
    <col min="12" max="12" width="7.42578125" style="37" customWidth="1"/>
    <col min="13" max="13" width="9" style="37" customWidth="1"/>
    <col min="14" max="14" width="9.140625" style="37" customWidth="1"/>
    <col min="15" max="16" width="8.140625" style="37" customWidth="1"/>
    <col min="17" max="18" width="9.5703125" style="37" customWidth="1"/>
    <col min="19" max="19" width="8.140625" style="37" customWidth="1"/>
    <col min="20" max="20" width="10.5703125" style="37" customWidth="1"/>
    <col min="21" max="21" width="10.7109375" style="37" customWidth="1"/>
    <col min="22" max="22" width="8.140625" style="37" customWidth="1"/>
    <col min="23" max="23" width="8.28515625" style="37" customWidth="1"/>
    <col min="24" max="24" width="8.42578125" style="37" customWidth="1"/>
    <col min="25" max="25" width="8.28515625" style="37" customWidth="1"/>
    <col min="26" max="16384" width="9.140625" style="37"/>
  </cols>
  <sheetData>
    <row r="1" spans="1:32" s="22" customFormat="1" ht="54.75" customHeight="1" x14ac:dyDescent="0.35">
      <c r="B1" s="102" t="s">
        <v>67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21"/>
      <c r="P1" s="21"/>
      <c r="Q1" s="21"/>
      <c r="R1" s="21"/>
      <c r="S1" s="21"/>
      <c r="T1" s="21"/>
      <c r="U1" s="21"/>
      <c r="V1" s="21"/>
      <c r="W1" s="21"/>
      <c r="X1" s="87"/>
      <c r="Y1" s="87"/>
      <c r="Z1" s="41"/>
      <c r="AB1" s="47" t="s">
        <v>14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7</v>
      </c>
      <c r="N2" s="45"/>
      <c r="O2" s="23"/>
      <c r="P2" s="23"/>
      <c r="Q2" s="24"/>
      <c r="R2" s="24"/>
      <c r="S2" s="24"/>
      <c r="T2" s="24"/>
      <c r="U2" s="24"/>
      <c r="V2" s="24"/>
      <c r="X2" s="82"/>
      <c r="Y2" s="82"/>
      <c r="Z2" s="91" t="s">
        <v>7</v>
      </c>
      <c r="AA2" s="91"/>
    </row>
    <row r="3" spans="1:32" s="26" customFormat="1" ht="67.5" customHeight="1" x14ac:dyDescent="0.25">
      <c r="A3" s="83"/>
      <c r="B3" s="84" t="s">
        <v>21</v>
      </c>
      <c r="C3" s="84"/>
      <c r="D3" s="84"/>
      <c r="E3" s="84" t="s">
        <v>22</v>
      </c>
      <c r="F3" s="84"/>
      <c r="G3" s="84"/>
      <c r="H3" s="84" t="s">
        <v>62</v>
      </c>
      <c r="I3" s="84"/>
      <c r="J3" s="84"/>
      <c r="K3" s="84" t="s">
        <v>9</v>
      </c>
      <c r="L3" s="84"/>
      <c r="M3" s="84"/>
      <c r="N3" s="84" t="s">
        <v>10</v>
      </c>
      <c r="O3" s="84"/>
      <c r="P3" s="84"/>
      <c r="Q3" s="88" t="s">
        <v>8</v>
      </c>
      <c r="R3" s="89"/>
      <c r="S3" s="90"/>
      <c r="T3" s="84" t="s">
        <v>16</v>
      </c>
      <c r="U3" s="84"/>
      <c r="V3" s="84"/>
      <c r="W3" s="84" t="s">
        <v>11</v>
      </c>
      <c r="X3" s="84"/>
      <c r="Y3" s="84"/>
      <c r="Z3" s="84" t="s">
        <v>12</v>
      </c>
      <c r="AA3" s="84"/>
      <c r="AB3" s="84"/>
    </row>
    <row r="4" spans="1:32" s="27" customFormat="1" ht="19.5" customHeight="1" x14ac:dyDescent="0.25">
      <c r="A4" s="83"/>
      <c r="B4" s="85" t="s">
        <v>15</v>
      </c>
      <c r="C4" s="85" t="s">
        <v>27</v>
      </c>
      <c r="D4" s="86" t="s">
        <v>2</v>
      </c>
      <c r="E4" s="85" t="s">
        <v>15</v>
      </c>
      <c r="F4" s="85" t="s">
        <v>27</v>
      </c>
      <c r="G4" s="86" t="s">
        <v>2</v>
      </c>
      <c r="H4" s="85" t="s">
        <v>15</v>
      </c>
      <c r="I4" s="85" t="s">
        <v>27</v>
      </c>
      <c r="J4" s="86" t="s">
        <v>2</v>
      </c>
      <c r="K4" s="85" t="s">
        <v>15</v>
      </c>
      <c r="L4" s="85" t="s">
        <v>27</v>
      </c>
      <c r="M4" s="86" t="s">
        <v>2</v>
      </c>
      <c r="N4" s="85" t="s">
        <v>15</v>
      </c>
      <c r="O4" s="85" t="s">
        <v>27</v>
      </c>
      <c r="P4" s="86" t="s">
        <v>2</v>
      </c>
      <c r="Q4" s="85" t="s">
        <v>15</v>
      </c>
      <c r="R4" s="85" t="s">
        <v>27</v>
      </c>
      <c r="S4" s="86" t="s">
        <v>2</v>
      </c>
      <c r="T4" s="85" t="s">
        <v>15</v>
      </c>
      <c r="U4" s="85" t="s">
        <v>27</v>
      </c>
      <c r="V4" s="86" t="s">
        <v>2</v>
      </c>
      <c r="W4" s="85" t="s">
        <v>15</v>
      </c>
      <c r="X4" s="85" t="s">
        <v>27</v>
      </c>
      <c r="Y4" s="86" t="s">
        <v>2</v>
      </c>
      <c r="Z4" s="85" t="s">
        <v>15</v>
      </c>
      <c r="AA4" s="85" t="s">
        <v>27</v>
      </c>
      <c r="AB4" s="86" t="s">
        <v>2</v>
      </c>
    </row>
    <row r="5" spans="1:32" s="27" customFormat="1" ht="6" customHeight="1" x14ac:dyDescent="0.25">
      <c r="A5" s="83"/>
      <c r="B5" s="85"/>
      <c r="C5" s="85"/>
      <c r="D5" s="86"/>
      <c r="E5" s="85"/>
      <c r="F5" s="85"/>
      <c r="G5" s="86"/>
      <c r="H5" s="85"/>
      <c r="I5" s="85"/>
      <c r="J5" s="86"/>
      <c r="K5" s="85"/>
      <c r="L5" s="85"/>
      <c r="M5" s="86"/>
      <c r="N5" s="85"/>
      <c r="O5" s="85"/>
      <c r="P5" s="86"/>
      <c r="Q5" s="85"/>
      <c r="R5" s="85"/>
      <c r="S5" s="86"/>
      <c r="T5" s="85"/>
      <c r="U5" s="85"/>
      <c r="V5" s="86"/>
      <c r="W5" s="85"/>
      <c r="X5" s="85"/>
      <c r="Y5" s="86"/>
      <c r="Z5" s="85"/>
      <c r="AA5" s="85"/>
      <c r="AB5" s="86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28</v>
      </c>
      <c r="B7" s="28">
        <f>SUM(B8:B28)</f>
        <v>28788</v>
      </c>
      <c r="C7" s="28">
        <f>SUM(C8:C28)</f>
        <v>30766</v>
      </c>
      <c r="D7" s="56">
        <f>IF(B7=0,0,C7/B7)*100</f>
        <v>106.87091843823815</v>
      </c>
      <c r="E7" s="28">
        <f>SUM(E8:E28)</f>
        <v>8225</v>
      </c>
      <c r="F7" s="28">
        <f>SUM(F8:F28)</f>
        <v>11660</v>
      </c>
      <c r="G7" s="56">
        <f>IF(E7=0,0,F7/E7)*100</f>
        <v>141.76291793313069</v>
      </c>
      <c r="H7" s="28">
        <f>SUM(H8:H28)</f>
        <v>2660</v>
      </c>
      <c r="I7" s="28">
        <f>SUM(I8:I28)</f>
        <v>1585</v>
      </c>
      <c r="J7" s="56">
        <f>IF(H7=0,0,I7/H7)*100</f>
        <v>59.586466165413533</v>
      </c>
      <c r="K7" s="28">
        <f>SUM(K8:K28)</f>
        <v>277</v>
      </c>
      <c r="L7" s="28">
        <f>SUM(L8:L28)</f>
        <v>200</v>
      </c>
      <c r="M7" s="56">
        <f>IF(K7=0,0,L7/K7)*100</f>
        <v>72.202166064981952</v>
      </c>
      <c r="N7" s="28">
        <f>SUM(N8:N28)</f>
        <v>389</v>
      </c>
      <c r="O7" s="28">
        <f>SUM(O8:O28)</f>
        <v>159</v>
      </c>
      <c r="P7" s="56">
        <f>IF(N7=0,0,O7/N7)*100</f>
        <v>40.874035989717221</v>
      </c>
      <c r="Q7" s="28">
        <f>SUM(Q8:Q28)</f>
        <v>7145</v>
      </c>
      <c r="R7" s="28">
        <f>SUM(R8:R28)</f>
        <v>9175</v>
      </c>
      <c r="S7" s="56">
        <f>IF(Q7=0,0,R7/Q7)*100</f>
        <v>128.4114765570329</v>
      </c>
      <c r="T7" s="28">
        <f>SUM(T8:T28)</f>
        <v>25194</v>
      </c>
      <c r="U7" s="28">
        <f>SUM(U8:U28)</f>
        <v>25137</v>
      </c>
      <c r="V7" s="56">
        <f>IF(T7=0,0,U7/T7)*100</f>
        <v>99.773755656108591</v>
      </c>
      <c r="W7" s="28">
        <f>SUM(W8:W28)</f>
        <v>5843</v>
      </c>
      <c r="X7" s="28">
        <f>SUM(X8:X28)</f>
        <v>8053</v>
      </c>
      <c r="Y7" s="56">
        <f>IF(W7=0,0,X7/W7)*100</f>
        <v>137.8230361115865</v>
      </c>
      <c r="Z7" s="28">
        <f>SUM(Z8:Z28)</f>
        <v>4935</v>
      </c>
      <c r="AA7" s="28">
        <f>SUM(AA8:AA28)</f>
        <v>6741</v>
      </c>
      <c r="AB7" s="56">
        <f>IF(Z7=0,0,AA7/Z7)*100</f>
        <v>136.59574468085108</v>
      </c>
      <c r="AC7" s="29"/>
      <c r="AF7" s="33"/>
    </row>
    <row r="8" spans="1:32" s="33" customFormat="1" ht="18" customHeight="1" x14ac:dyDescent="0.25">
      <c r="A8" s="51" t="s">
        <v>29</v>
      </c>
      <c r="B8" s="31">
        <v>1359</v>
      </c>
      <c r="C8" s="31">
        <v>1428</v>
      </c>
      <c r="D8" s="57">
        <f t="shared" ref="D8:D28" si="0">IF(B8=0,0,C8/B8)*100</f>
        <v>105.07726269315674</v>
      </c>
      <c r="E8" s="31">
        <v>519</v>
      </c>
      <c r="F8" s="31">
        <v>713</v>
      </c>
      <c r="G8" s="57">
        <f t="shared" ref="G8:G28" si="1">IF(E8=0,0,F8/E8)*100</f>
        <v>137.37957610789982</v>
      </c>
      <c r="H8" s="31">
        <v>151</v>
      </c>
      <c r="I8" s="31">
        <v>117</v>
      </c>
      <c r="J8" s="57">
        <f t="shared" ref="J8:J28" si="2">IF(H8=0,0,I8/H8)*100</f>
        <v>77.483443708609272</v>
      </c>
      <c r="K8" s="31">
        <v>35</v>
      </c>
      <c r="L8" s="31">
        <v>32</v>
      </c>
      <c r="M8" s="57">
        <f t="shared" ref="M8:M28" si="3">IF(K8=0,0,L8/K8)*100</f>
        <v>91.428571428571431</v>
      </c>
      <c r="N8" s="31">
        <v>14</v>
      </c>
      <c r="O8" s="31">
        <v>11</v>
      </c>
      <c r="P8" s="57">
        <f t="shared" ref="P8:P28" si="4">IF(N8=0,0,O8/N8)*100</f>
        <v>78.571428571428569</v>
      </c>
      <c r="Q8" s="31">
        <v>493</v>
      </c>
      <c r="R8" s="46">
        <v>683</v>
      </c>
      <c r="S8" s="57">
        <f t="shared" ref="S8:S28" si="5">IF(Q8=0,0,R8/Q8)*100</f>
        <v>138.53955375253551</v>
      </c>
      <c r="T8" s="31">
        <v>1127</v>
      </c>
      <c r="U8" s="46">
        <v>1180</v>
      </c>
      <c r="V8" s="57">
        <f t="shared" ref="V8:V28" si="6">IF(T8=0,0,U8/T8)*100</f>
        <v>104.70275066548358</v>
      </c>
      <c r="W8" s="31">
        <v>319</v>
      </c>
      <c r="X8" s="46">
        <v>465</v>
      </c>
      <c r="Y8" s="57">
        <f t="shared" ref="Y8:Y28" si="7">IF(W8=0,0,X8/W8)*100</f>
        <v>145.7680250783699</v>
      </c>
      <c r="Z8" s="31">
        <v>294</v>
      </c>
      <c r="AA8" s="46">
        <v>450</v>
      </c>
      <c r="AB8" s="57">
        <f t="shared" ref="AB8:AB28" si="8">IF(Z8=0,0,AA8/Z8)*100</f>
        <v>153.0612244897959</v>
      </c>
      <c r="AC8" s="29"/>
      <c r="AD8" s="32"/>
    </row>
    <row r="9" spans="1:32" s="34" customFormat="1" ht="18" customHeight="1" x14ac:dyDescent="0.25">
      <c r="A9" s="52" t="s">
        <v>30</v>
      </c>
      <c r="B9" s="31">
        <v>1220</v>
      </c>
      <c r="C9" s="31">
        <v>1181</v>
      </c>
      <c r="D9" s="57">
        <f t="shared" si="0"/>
        <v>96.803278688524586</v>
      </c>
      <c r="E9" s="31">
        <v>291</v>
      </c>
      <c r="F9" s="31">
        <v>315</v>
      </c>
      <c r="G9" s="57">
        <f t="shared" si="1"/>
        <v>108.24742268041237</v>
      </c>
      <c r="H9" s="31">
        <v>110</v>
      </c>
      <c r="I9" s="31">
        <v>68</v>
      </c>
      <c r="J9" s="57">
        <f t="shared" si="2"/>
        <v>61.818181818181813</v>
      </c>
      <c r="K9" s="31">
        <v>34</v>
      </c>
      <c r="L9" s="31">
        <v>7</v>
      </c>
      <c r="M9" s="57">
        <f t="shared" si="3"/>
        <v>20.588235294117645</v>
      </c>
      <c r="N9" s="31">
        <v>0</v>
      </c>
      <c r="O9" s="31">
        <v>3</v>
      </c>
      <c r="P9" s="57">
        <f t="shared" si="4"/>
        <v>0</v>
      </c>
      <c r="Q9" s="31">
        <v>266</v>
      </c>
      <c r="R9" s="46">
        <v>241</v>
      </c>
      <c r="S9" s="57">
        <f t="shared" si="5"/>
        <v>90.601503759398497</v>
      </c>
      <c r="T9" s="31">
        <v>1078</v>
      </c>
      <c r="U9" s="46">
        <v>1074</v>
      </c>
      <c r="V9" s="57">
        <f t="shared" si="6"/>
        <v>99.62894248608535</v>
      </c>
      <c r="W9" s="31">
        <v>190</v>
      </c>
      <c r="X9" s="46">
        <v>233</v>
      </c>
      <c r="Y9" s="57">
        <f t="shared" si="7"/>
        <v>122.63157894736842</v>
      </c>
      <c r="Z9" s="31">
        <v>182</v>
      </c>
      <c r="AA9" s="46">
        <v>221</v>
      </c>
      <c r="AB9" s="57">
        <f t="shared" si="8"/>
        <v>121.42857142857142</v>
      </c>
      <c r="AC9" s="29"/>
      <c r="AD9" s="32"/>
    </row>
    <row r="10" spans="1:32" s="33" customFormat="1" ht="18" customHeight="1" x14ac:dyDescent="0.25">
      <c r="A10" s="52" t="s">
        <v>31</v>
      </c>
      <c r="B10" s="31">
        <v>591</v>
      </c>
      <c r="C10" s="31">
        <v>618</v>
      </c>
      <c r="D10" s="57">
        <f t="shared" si="0"/>
        <v>104.56852791878173</v>
      </c>
      <c r="E10" s="31">
        <v>228</v>
      </c>
      <c r="F10" s="31">
        <v>285</v>
      </c>
      <c r="G10" s="57">
        <f t="shared" si="1"/>
        <v>125</v>
      </c>
      <c r="H10" s="31">
        <v>28</v>
      </c>
      <c r="I10" s="31">
        <v>37</v>
      </c>
      <c r="J10" s="57">
        <f t="shared" si="2"/>
        <v>132.14285714285714</v>
      </c>
      <c r="K10" s="31">
        <v>6</v>
      </c>
      <c r="L10" s="31">
        <v>9</v>
      </c>
      <c r="M10" s="57">
        <f t="shared" si="3"/>
        <v>150</v>
      </c>
      <c r="N10" s="31">
        <v>2</v>
      </c>
      <c r="O10" s="31">
        <v>2</v>
      </c>
      <c r="P10" s="57">
        <f t="shared" si="4"/>
        <v>100</v>
      </c>
      <c r="Q10" s="31">
        <v>214</v>
      </c>
      <c r="R10" s="46">
        <v>263</v>
      </c>
      <c r="S10" s="57">
        <f t="shared" si="5"/>
        <v>122.89719626168225</v>
      </c>
      <c r="T10" s="31">
        <v>521</v>
      </c>
      <c r="U10" s="46">
        <v>516</v>
      </c>
      <c r="V10" s="57">
        <f t="shared" si="6"/>
        <v>99.04030710172745</v>
      </c>
      <c r="W10" s="31">
        <v>174</v>
      </c>
      <c r="X10" s="46">
        <v>199</v>
      </c>
      <c r="Y10" s="57">
        <f t="shared" si="7"/>
        <v>114.36781609195404</v>
      </c>
      <c r="Z10" s="31">
        <v>150</v>
      </c>
      <c r="AA10" s="46">
        <v>174</v>
      </c>
      <c r="AB10" s="57">
        <f t="shared" si="8"/>
        <v>115.99999999999999</v>
      </c>
      <c r="AC10" s="29"/>
      <c r="AD10" s="32"/>
    </row>
    <row r="11" spans="1:32" s="33" customFormat="1" ht="18" customHeight="1" x14ac:dyDescent="0.25">
      <c r="A11" s="52" t="s">
        <v>32</v>
      </c>
      <c r="B11" s="31">
        <v>750</v>
      </c>
      <c r="C11" s="31">
        <v>837</v>
      </c>
      <c r="D11" s="57">
        <f t="shared" si="0"/>
        <v>111.60000000000001</v>
      </c>
      <c r="E11" s="31">
        <v>415</v>
      </c>
      <c r="F11" s="31">
        <v>562</v>
      </c>
      <c r="G11" s="57">
        <f t="shared" si="1"/>
        <v>135.42168674698794</v>
      </c>
      <c r="H11" s="31">
        <v>67</v>
      </c>
      <c r="I11" s="31">
        <v>43</v>
      </c>
      <c r="J11" s="57">
        <f t="shared" si="2"/>
        <v>64.179104477611943</v>
      </c>
      <c r="K11" s="31">
        <v>4</v>
      </c>
      <c r="L11" s="31">
        <v>3</v>
      </c>
      <c r="M11" s="57">
        <f t="shared" si="3"/>
        <v>75</v>
      </c>
      <c r="N11" s="31">
        <v>13</v>
      </c>
      <c r="O11" s="31">
        <v>16</v>
      </c>
      <c r="P11" s="57">
        <f t="shared" si="4"/>
        <v>123.07692307692308</v>
      </c>
      <c r="Q11" s="31">
        <v>389</v>
      </c>
      <c r="R11" s="46">
        <v>521</v>
      </c>
      <c r="S11" s="57">
        <f t="shared" si="5"/>
        <v>133.93316195372751</v>
      </c>
      <c r="T11" s="31">
        <v>616</v>
      </c>
      <c r="U11" s="46">
        <v>679</v>
      </c>
      <c r="V11" s="57">
        <f t="shared" si="6"/>
        <v>110.22727272727273</v>
      </c>
      <c r="W11" s="31">
        <v>307</v>
      </c>
      <c r="X11" s="46">
        <v>409</v>
      </c>
      <c r="Y11" s="57">
        <f t="shared" si="7"/>
        <v>133.22475570032572</v>
      </c>
      <c r="Z11" s="31">
        <v>222</v>
      </c>
      <c r="AA11" s="46">
        <v>259</v>
      </c>
      <c r="AB11" s="57">
        <f t="shared" si="8"/>
        <v>116.66666666666667</v>
      </c>
      <c r="AC11" s="29"/>
      <c r="AD11" s="32"/>
    </row>
    <row r="12" spans="1:32" s="33" customFormat="1" ht="18" customHeight="1" x14ac:dyDescent="0.25">
      <c r="A12" s="52" t="s">
        <v>33</v>
      </c>
      <c r="B12" s="31">
        <v>679</v>
      </c>
      <c r="C12" s="31">
        <v>665</v>
      </c>
      <c r="D12" s="57">
        <f t="shared" si="0"/>
        <v>97.9381443298969</v>
      </c>
      <c r="E12" s="31">
        <v>272</v>
      </c>
      <c r="F12" s="31">
        <v>300</v>
      </c>
      <c r="G12" s="57">
        <f t="shared" si="1"/>
        <v>110.29411764705883</v>
      </c>
      <c r="H12" s="31">
        <v>94</v>
      </c>
      <c r="I12" s="31">
        <v>32</v>
      </c>
      <c r="J12" s="57">
        <f t="shared" si="2"/>
        <v>34.042553191489361</v>
      </c>
      <c r="K12" s="31">
        <v>2</v>
      </c>
      <c r="L12" s="31">
        <v>0</v>
      </c>
      <c r="M12" s="57">
        <f t="shared" si="3"/>
        <v>0</v>
      </c>
      <c r="N12" s="31">
        <v>10</v>
      </c>
      <c r="O12" s="31">
        <v>3</v>
      </c>
      <c r="P12" s="57">
        <f t="shared" si="4"/>
        <v>30</v>
      </c>
      <c r="Q12" s="31">
        <v>225</v>
      </c>
      <c r="R12" s="46">
        <v>244</v>
      </c>
      <c r="S12" s="57">
        <f t="shared" si="5"/>
        <v>108.44444444444446</v>
      </c>
      <c r="T12" s="31">
        <v>547</v>
      </c>
      <c r="U12" s="46">
        <v>575</v>
      </c>
      <c r="V12" s="57">
        <f t="shared" si="6"/>
        <v>105.11882998171846</v>
      </c>
      <c r="W12" s="31">
        <v>185</v>
      </c>
      <c r="X12" s="46">
        <v>215</v>
      </c>
      <c r="Y12" s="57">
        <f t="shared" si="7"/>
        <v>116.21621621621621</v>
      </c>
      <c r="Z12" s="31">
        <v>169</v>
      </c>
      <c r="AA12" s="46">
        <v>183</v>
      </c>
      <c r="AB12" s="57">
        <f t="shared" si="8"/>
        <v>108.28402366863905</v>
      </c>
      <c r="AC12" s="29"/>
      <c r="AD12" s="32"/>
    </row>
    <row r="13" spans="1:32" s="33" customFormat="1" ht="18" customHeight="1" x14ac:dyDescent="0.25">
      <c r="A13" s="52" t="s">
        <v>34</v>
      </c>
      <c r="B13" s="31">
        <v>811</v>
      </c>
      <c r="C13" s="31">
        <v>838</v>
      </c>
      <c r="D13" s="57">
        <f t="shared" si="0"/>
        <v>103.3292231812577</v>
      </c>
      <c r="E13" s="31">
        <v>273</v>
      </c>
      <c r="F13" s="31">
        <v>364</v>
      </c>
      <c r="G13" s="57">
        <f t="shared" si="1"/>
        <v>133.33333333333331</v>
      </c>
      <c r="H13" s="31">
        <v>115</v>
      </c>
      <c r="I13" s="31">
        <v>68</v>
      </c>
      <c r="J13" s="57">
        <f t="shared" si="2"/>
        <v>59.130434782608695</v>
      </c>
      <c r="K13" s="31">
        <v>6</v>
      </c>
      <c r="L13" s="31">
        <v>6</v>
      </c>
      <c r="M13" s="57">
        <f t="shared" si="3"/>
        <v>100</v>
      </c>
      <c r="N13" s="31">
        <v>6</v>
      </c>
      <c r="O13" s="31">
        <v>5</v>
      </c>
      <c r="P13" s="57">
        <f t="shared" si="4"/>
        <v>83.333333333333343</v>
      </c>
      <c r="Q13" s="31">
        <v>219</v>
      </c>
      <c r="R13" s="46">
        <v>280</v>
      </c>
      <c r="S13" s="57">
        <f t="shared" si="5"/>
        <v>127.85388127853881</v>
      </c>
      <c r="T13" s="31">
        <v>648</v>
      </c>
      <c r="U13" s="46">
        <v>690</v>
      </c>
      <c r="V13" s="57">
        <f t="shared" si="6"/>
        <v>106.4814814814815</v>
      </c>
      <c r="W13" s="31">
        <v>192</v>
      </c>
      <c r="X13" s="46">
        <v>253</v>
      </c>
      <c r="Y13" s="57">
        <f t="shared" si="7"/>
        <v>131.77083333333331</v>
      </c>
      <c r="Z13" s="31">
        <v>162</v>
      </c>
      <c r="AA13" s="46">
        <v>203</v>
      </c>
      <c r="AB13" s="57">
        <f t="shared" si="8"/>
        <v>125.30864197530865</v>
      </c>
      <c r="AC13" s="29"/>
      <c r="AD13" s="32"/>
    </row>
    <row r="14" spans="1:32" s="33" customFormat="1" ht="18" customHeight="1" x14ac:dyDescent="0.25">
      <c r="A14" s="52" t="s">
        <v>35</v>
      </c>
      <c r="B14" s="31">
        <v>168</v>
      </c>
      <c r="C14" s="31">
        <v>295</v>
      </c>
      <c r="D14" s="57">
        <f t="shared" si="0"/>
        <v>175.5952380952381</v>
      </c>
      <c r="E14" s="31">
        <v>85</v>
      </c>
      <c r="F14" s="31">
        <v>205</v>
      </c>
      <c r="G14" s="57">
        <f t="shared" si="1"/>
        <v>241.17647058823528</v>
      </c>
      <c r="H14" s="31">
        <v>15</v>
      </c>
      <c r="I14" s="31">
        <v>6</v>
      </c>
      <c r="J14" s="57">
        <f t="shared" si="2"/>
        <v>40</v>
      </c>
      <c r="K14" s="31">
        <v>1</v>
      </c>
      <c r="L14" s="31">
        <v>0</v>
      </c>
      <c r="M14" s="57">
        <f t="shared" si="3"/>
        <v>0</v>
      </c>
      <c r="N14" s="31">
        <v>2</v>
      </c>
      <c r="O14" s="31">
        <v>0</v>
      </c>
      <c r="P14" s="57">
        <f t="shared" si="4"/>
        <v>0</v>
      </c>
      <c r="Q14" s="31">
        <v>66</v>
      </c>
      <c r="R14" s="46">
        <v>140</v>
      </c>
      <c r="S14" s="57">
        <f t="shared" si="5"/>
        <v>212.12121212121212</v>
      </c>
      <c r="T14" s="31">
        <v>142</v>
      </c>
      <c r="U14" s="46">
        <v>251</v>
      </c>
      <c r="V14" s="57">
        <f t="shared" si="6"/>
        <v>176.7605633802817</v>
      </c>
      <c r="W14" s="31">
        <v>64</v>
      </c>
      <c r="X14" s="46">
        <v>162</v>
      </c>
      <c r="Y14" s="57">
        <f t="shared" si="7"/>
        <v>253.125</v>
      </c>
      <c r="Z14" s="31">
        <v>53</v>
      </c>
      <c r="AA14" s="46">
        <v>143</v>
      </c>
      <c r="AB14" s="57">
        <f t="shared" si="8"/>
        <v>269.81132075471697</v>
      </c>
      <c r="AC14" s="29"/>
      <c r="AD14" s="32"/>
    </row>
    <row r="15" spans="1:32" s="33" customFormat="1" ht="18" customHeight="1" x14ac:dyDescent="0.25">
      <c r="A15" s="52" t="s">
        <v>36</v>
      </c>
      <c r="B15" s="31">
        <v>954</v>
      </c>
      <c r="C15" s="31">
        <v>945</v>
      </c>
      <c r="D15" s="57">
        <f t="shared" si="0"/>
        <v>99.056603773584911</v>
      </c>
      <c r="E15" s="31">
        <v>367</v>
      </c>
      <c r="F15" s="31">
        <v>356</v>
      </c>
      <c r="G15" s="57">
        <f t="shared" si="1"/>
        <v>97.002724795640333</v>
      </c>
      <c r="H15" s="31">
        <v>67</v>
      </c>
      <c r="I15" s="31">
        <v>39</v>
      </c>
      <c r="J15" s="57">
        <f t="shared" si="2"/>
        <v>58.208955223880601</v>
      </c>
      <c r="K15" s="31">
        <v>4</v>
      </c>
      <c r="L15" s="31">
        <v>14</v>
      </c>
      <c r="M15" s="57">
        <f t="shared" si="3"/>
        <v>350</v>
      </c>
      <c r="N15" s="31">
        <v>13</v>
      </c>
      <c r="O15" s="31">
        <v>6</v>
      </c>
      <c r="P15" s="57">
        <f t="shared" si="4"/>
        <v>46.153846153846153</v>
      </c>
      <c r="Q15" s="31">
        <v>297</v>
      </c>
      <c r="R15" s="46">
        <v>296</v>
      </c>
      <c r="S15" s="57">
        <f t="shared" si="5"/>
        <v>99.663299663299668</v>
      </c>
      <c r="T15" s="31">
        <v>845</v>
      </c>
      <c r="U15" s="46">
        <v>830</v>
      </c>
      <c r="V15" s="57">
        <f t="shared" si="6"/>
        <v>98.224852071005913</v>
      </c>
      <c r="W15" s="31">
        <v>279</v>
      </c>
      <c r="X15" s="46">
        <v>245</v>
      </c>
      <c r="Y15" s="57">
        <f t="shared" si="7"/>
        <v>87.813620071684582</v>
      </c>
      <c r="Z15" s="31">
        <v>232</v>
      </c>
      <c r="AA15" s="46">
        <v>185</v>
      </c>
      <c r="AB15" s="57">
        <f t="shared" si="8"/>
        <v>79.741379310344826</v>
      </c>
      <c r="AC15" s="29"/>
      <c r="AD15" s="32"/>
    </row>
    <row r="16" spans="1:32" s="33" customFormat="1" ht="18" customHeight="1" x14ac:dyDescent="0.25">
      <c r="A16" s="52" t="s">
        <v>37</v>
      </c>
      <c r="B16" s="31">
        <v>601</v>
      </c>
      <c r="C16" s="31">
        <v>572</v>
      </c>
      <c r="D16" s="57">
        <f t="shared" si="0"/>
        <v>95.174708818635608</v>
      </c>
      <c r="E16" s="31">
        <v>216</v>
      </c>
      <c r="F16" s="31">
        <v>196</v>
      </c>
      <c r="G16" s="57">
        <f t="shared" si="1"/>
        <v>90.740740740740748</v>
      </c>
      <c r="H16" s="31">
        <v>49</v>
      </c>
      <c r="I16" s="31">
        <v>26</v>
      </c>
      <c r="J16" s="57">
        <f t="shared" si="2"/>
        <v>53.061224489795919</v>
      </c>
      <c r="K16" s="31">
        <v>9</v>
      </c>
      <c r="L16" s="31">
        <v>2</v>
      </c>
      <c r="M16" s="57">
        <f t="shared" si="3"/>
        <v>22.222222222222221</v>
      </c>
      <c r="N16" s="31">
        <v>30</v>
      </c>
      <c r="O16" s="31">
        <v>2</v>
      </c>
      <c r="P16" s="57">
        <f t="shared" si="4"/>
        <v>6.666666666666667</v>
      </c>
      <c r="Q16" s="31">
        <v>197</v>
      </c>
      <c r="R16" s="46">
        <v>184</v>
      </c>
      <c r="S16" s="57">
        <f t="shared" si="5"/>
        <v>93.401015228426402</v>
      </c>
      <c r="T16" s="31">
        <v>536</v>
      </c>
      <c r="U16" s="46">
        <v>508</v>
      </c>
      <c r="V16" s="57">
        <f t="shared" si="6"/>
        <v>94.776119402985074</v>
      </c>
      <c r="W16" s="31">
        <v>154</v>
      </c>
      <c r="X16" s="46">
        <v>132</v>
      </c>
      <c r="Y16" s="57">
        <f t="shared" si="7"/>
        <v>85.714285714285708</v>
      </c>
      <c r="Z16" s="31">
        <v>133</v>
      </c>
      <c r="AA16" s="46">
        <v>120</v>
      </c>
      <c r="AB16" s="57">
        <f t="shared" si="8"/>
        <v>90.225563909774436</v>
      </c>
      <c r="AC16" s="29"/>
      <c r="AD16" s="32"/>
    </row>
    <row r="17" spans="1:30" s="33" customFormat="1" ht="18" customHeight="1" x14ac:dyDescent="0.25">
      <c r="A17" s="52" t="s">
        <v>38</v>
      </c>
      <c r="B17" s="31">
        <v>491</v>
      </c>
      <c r="C17" s="31">
        <v>654</v>
      </c>
      <c r="D17" s="57">
        <f t="shared" si="0"/>
        <v>133.19755600814665</v>
      </c>
      <c r="E17" s="31">
        <v>260</v>
      </c>
      <c r="F17" s="31">
        <v>429</v>
      </c>
      <c r="G17" s="57">
        <f t="shared" si="1"/>
        <v>165</v>
      </c>
      <c r="H17" s="31">
        <v>67</v>
      </c>
      <c r="I17" s="31">
        <v>58</v>
      </c>
      <c r="J17" s="57">
        <f t="shared" si="2"/>
        <v>86.567164179104466</v>
      </c>
      <c r="K17" s="31">
        <v>3</v>
      </c>
      <c r="L17" s="31">
        <v>0</v>
      </c>
      <c r="M17" s="57">
        <f t="shared" si="3"/>
        <v>0</v>
      </c>
      <c r="N17" s="31">
        <v>1</v>
      </c>
      <c r="O17" s="31">
        <v>0</v>
      </c>
      <c r="P17" s="57">
        <f t="shared" si="4"/>
        <v>0</v>
      </c>
      <c r="Q17" s="31">
        <v>219</v>
      </c>
      <c r="R17" s="46">
        <v>300</v>
      </c>
      <c r="S17" s="57">
        <f t="shared" si="5"/>
        <v>136.98630136986301</v>
      </c>
      <c r="T17" s="31">
        <v>384</v>
      </c>
      <c r="U17" s="46">
        <v>486</v>
      </c>
      <c r="V17" s="57">
        <f t="shared" si="6"/>
        <v>126.5625</v>
      </c>
      <c r="W17" s="31">
        <v>194</v>
      </c>
      <c r="X17" s="46">
        <v>300</v>
      </c>
      <c r="Y17" s="57">
        <f t="shared" si="7"/>
        <v>154.63917525773198</v>
      </c>
      <c r="Z17" s="31">
        <v>161</v>
      </c>
      <c r="AA17" s="46">
        <v>257</v>
      </c>
      <c r="AB17" s="57">
        <f t="shared" si="8"/>
        <v>159.6273291925466</v>
      </c>
      <c r="AC17" s="29"/>
      <c r="AD17" s="32"/>
    </row>
    <row r="18" spans="1:30" s="33" customFormat="1" ht="18" customHeight="1" x14ac:dyDescent="0.25">
      <c r="A18" s="52" t="s">
        <v>39</v>
      </c>
      <c r="B18" s="31">
        <v>681</v>
      </c>
      <c r="C18" s="31">
        <v>751</v>
      </c>
      <c r="D18" s="57">
        <f t="shared" si="0"/>
        <v>110.27900146842877</v>
      </c>
      <c r="E18" s="31">
        <v>279</v>
      </c>
      <c r="F18" s="31">
        <v>360</v>
      </c>
      <c r="G18" s="57">
        <f t="shared" si="1"/>
        <v>129.03225806451613</v>
      </c>
      <c r="H18" s="31">
        <v>41</v>
      </c>
      <c r="I18" s="31">
        <v>44</v>
      </c>
      <c r="J18" s="57">
        <f t="shared" si="2"/>
        <v>107.31707317073172</v>
      </c>
      <c r="K18" s="31">
        <v>7</v>
      </c>
      <c r="L18" s="31">
        <v>0</v>
      </c>
      <c r="M18" s="57">
        <f t="shared" si="3"/>
        <v>0</v>
      </c>
      <c r="N18" s="31">
        <v>5</v>
      </c>
      <c r="O18" s="31">
        <v>3</v>
      </c>
      <c r="P18" s="57">
        <f t="shared" si="4"/>
        <v>60</v>
      </c>
      <c r="Q18" s="31">
        <v>261</v>
      </c>
      <c r="R18" s="46">
        <v>287</v>
      </c>
      <c r="S18" s="57">
        <f t="shared" si="5"/>
        <v>109.96168582375478</v>
      </c>
      <c r="T18" s="31">
        <v>602</v>
      </c>
      <c r="U18" s="46">
        <v>657</v>
      </c>
      <c r="V18" s="57">
        <f t="shared" si="6"/>
        <v>109.13621262458473</v>
      </c>
      <c r="W18" s="31">
        <v>212</v>
      </c>
      <c r="X18" s="46">
        <v>270</v>
      </c>
      <c r="Y18" s="57">
        <f t="shared" si="7"/>
        <v>127.35849056603774</v>
      </c>
      <c r="Z18" s="31">
        <v>170</v>
      </c>
      <c r="AA18" s="46">
        <v>193</v>
      </c>
      <c r="AB18" s="57">
        <f t="shared" si="8"/>
        <v>113.52941176470588</v>
      </c>
      <c r="AC18" s="29"/>
      <c r="AD18" s="32"/>
    </row>
    <row r="19" spans="1:30" s="33" customFormat="1" ht="18" customHeight="1" x14ac:dyDescent="0.25">
      <c r="A19" s="52" t="s">
        <v>40</v>
      </c>
      <c r="B19" s="31">
        <v>1470</v>
      </c>
      <c r="C19" s="31">
        <v>1647</v>
      </c>
      <c r="D19" s="57">
        <f t="shared" si="0"/>
        <v>112.0408163265306</v>
      </c>
      <c r="E19" s="31">
        <v>437</v>
      </c>
      <c r="F19" s="31">
        <v>634</v>
      </c>
      <c r="G19" s="57">
        <f t="shared" si="1"/>
        <v>145.08009153318079</v>
      </c>
      <c r="H19" s="31">
        <v>131</v>
      </c>
      <c r="I19" s="31">
        <v>73</v>
      </c>
      <c r="J19" s="57">
        <f t="shared" si="2"/>
        <v>55.725190839694662</v>
      </c>
      <c r="K19" s="31">
        <v>24</v>
      </c>
      <c r="L19" s="31">
        <v>25</v>
      </c>
      <c r="M19" s="57">
        <f t="shared" si="3"/>
        <v>104.16666666666667</v>
      </c>
      <c r="N19" s="31">
        <v>25</v>
      </c>
      <c r="O19" s="31">
        <v>18</v>
      </c>
      <c r="P19" s="57">
        <f t="shared" si="4"/>
        <v>72</v>
      </c>
      <c r="Q19" s="31">
        <v>402</v>
      </c>
      <c r="R19" s="46">
        <v>579</v>
      </c>
      <c r="S19" s="57">
        <f t="shared" si="5"/>
        <v>144.02985074626866</v>
      </c>
      <c r="T19" s="31">
        <v>1286</v>
      </c>
      <c r="U19" s="46">
        <v>1339</v>
      </c>
      <c r="V19" s="57">
        <f t="shared" si="6"/>
        <v>104.12130637636081</v>
      </c>
      <c r="W19" s="31">
        <v>309</v>
      </c>
      <c r="X19" s="46">
        <v>462</v>
      </c>
      <c r="Y19" s="57">
        <f t="shared" si="7"/>
        <v>149.51456310679612</v>
      </c>
      <c r="Z19" s="31">
        <v>283</v>
      </c>
      <c r="AA19" s="46">
        <v>424</v>
      </c>
      <c r="AB19" s="57">
        <f t="shared" si="8"/>
        <v>149.8233215547703</v>
      </c>
      <c r="AC19" s="29"/>
      <c r="AD19" s="32"/>
    </row>
    <row r="20" spans="1:30" s="33" customFormat="1" ht="18" customHeight="1" x14ac:dyDescent="0.25">
      <c r="A20" s="52" t="s">
        <v>41</v>
      </c>
      <c r="B20" s="31">
        <v>371</v>
      </c>
      <c r="C20" s="31">
        <v>512</v>
      </c>
      <c r="D20" s="57">
        <f t="shared" si="0"/>
        <v>138.00539083557953</v>
      </c>
      <c r="E20" s="31">
        <v>186</v>
      </c>
      <c r="F20" s="31">
        <v>244</v>
      </c>
      <c r="G20" s="57">
        <f t="shared" si="1"/>
        <v>131.18279569892474</v>
      </c>
      <c r="H20" s="31">
        <v>65</v>
      </c>
      <c r="I20" s="31">
        <v>90</v>
      </c>
      <c r="J20" s="57">
        <f t="shared" si="2"/>
        <v>138.46153846153845</v>
      </c>
      <c r="K20" s="31">
        <v>18</v>
      </c>
      <c r="L20" s="31">
        <v>11</v>
      </c>
      <c r="M20" s="57">
        <f t="shared" si="3"/>
        <v>61.111111111111114</v>
      </c>
      <c r="N20" s="31">
        <v>54</v>
      </c>
      <c r="O20" s="31">
        <v>3</v>
      </c>
      <c r="P20" s="57">
        <f t="shared" si="4"/>
        <v>5.5555555555555554</v>
      </c>
      <c r="Q20" s="31">
        <v>175</v>
      </c>
      <c r="R20" s="46">
        <v>190</v>
      </c>
      <c r="S20" s="57">
        <f t="shared" si="5"/>
        <v>108.57142857142857</v>
      </c>
      <c r="T20" s="31">
        <v>277</v>
      </c>
      <c r="U20" s="46">
        <v>392</v>
      </c>
      <c r="V20" s="57">
        <f t="shared" si="6"/>
        <v>141.51624548736461</v>
      </c>
      <c r="W20" s="31">
        <v>112</v>
      </c>
      <c r="X20" s="46">
        <v>135</v>
      </c>
      <c r="Y20" s="57">
        <f t="shared" si="7"/>
        <v>120.53571428571428</v>
      </c>
      <c r="Z20" s="31">
        <v>86</v>
      </c>
      <c r="AA20" s="46">
        <v>106</v>
      </c>
      <c r="AB20" s="57">
        <f t="shared" si="8"/>
        <v>123.25581395348837</v>
      </c>
      <c r="AC20" s="29"/>
      <c r="AD20" s="32"/>
    </row>
    <row r="21" spans="1:30" s="33" customFormat="1" ht="18" customHeight="1" x14ac:dyDescent="0.25">
      <c r="A21" s="52" t="s">
        <v>42</v>
      </c>
      <c r="B21" s="31">
        <v>546</v>
      </c>
      <c r="C21" s="31">
        <v>506</v>
      </c>
      <c r="D21" s="57">
        <f t="shared" si="0"/>
        <v>92.673992673992672</v>
      </c>
      <c r="E21" s="31">
        <v>241</v>
      </c>
      <c r="F21" s="31">
        <v>246</v>
      </c>
      <c r="G21" s="57">
        <f t="shared" si="1"/>
        <v>102.07468879668049</v>
      </c>
      <c r="H21" s="31">
        <v>126</v>
      </c>
      <c r="I21" s="31">
        <v>36</v>
      </c>
      <c r="J21" s="57">
        <f t="shared" si="2"/>
        <v>28.571428571428569</v>
      </c>
      <c r="K21" s="31">
        <v>2</v>
      </c>
      <c r="L21" s="31">
        <v>2</v>
      </c>
      <c r="M21" s="57">
        <f t="shared" si="3"/>
        <v>100</v>
      </c>
      <c r="N21" s="31">
        <v>12</v>
      </c>
      <c r="O21" s="31">
        <v>5</v>
      </c>
      <c r="P21" s="57">
        <f t="shared" si="4"/>
        <v>41.666666666666671</v>
      </c>
      <c r="Q21" s="31">
        <v>171</v>
      </c>
      <c r="R21" s="46">
        <v>148</v>
      </c>
      <c r="S21" s="57">
        <f t="shared" si="5"/>
        <v>86.549707602339183</v>
      </c>
      <c r="T21" s="31">
        <v>364</v>
      </c>
      <c r="U21" s="46">
        <v>396</v>
      </c>
      <c r="V21" s="57">
        <f t="shared" si="6"/>
        <v>108.79120879120879</v>
      </c>
      <c r="W21" s="31">
        <v>166</v>
      </c>
      <c r="X21" s="46">
        <v>148</v>
      </c>
      <c r="Y21" s="57">
        <f t="shared" si="7"/>
        <v>89.156626506024097</v>
      </c>
      <c r="Z21" s="31">
        <v>128</v>
      </c>
      <c r="AA21" s="46">
        <v>132</v>
      </c>
      <c r="AB21" s="57">
        <f t="shared" si="8"/>
        <v>103.125</v>
      </c>
      <c r="AC21" s="29"/>
      <c r="AD21" s="32"/>
    </row>
    <row r="22" spans="1:30" s="33" customFormat="1" ht="18" customHeight="1" x14ac:dyDescent="0.25">
      <c r="A22" s="52" t="s">
        <v>43</v>
      </c>
      <c r="B22" s="31">
        <v>310</v>
      </c>
      <c r="C22" s="31">
        <v>322</v>
      </c>
      <c r="D22" s="57">
        <f t="shared" si="0"/>
        <v>103.87096774193549</v>
      </c>
      <c r="E22" s="31">
        <v>264</v>
      </c>
      <c r="F22" s="31">
        <v>314</v>
      </c>
      <c r="G22" s="57">
        <f t="shared" si="1"/>
        <v>118.93939393939394</v>
      </c>
      <c r="H22" s="31">
        <v>48</v>
      </c>
      <c r="I22" s="31">
        <v>29</v>
      </c>
      <c r="J22" s="57">
        <f t="shared" si="2"/>
        <v>60.416666666666664</v>
      </c>
      <c r="K22" s="31">
        <v>2</v>
      </c>
      <c r="L22" s="31">
        <v>3</v>
      </c>
      <c r="M22" s="57">
        <f t="shared" si="3"/>
        <v>150</v>
      </c>
      <c r="N22" s="31">
        <v>8</v>
      </c>
      <c r="O22" s="31">
        <v>3</v>
      </c>
      <c r="P22" s="57">
        <f t="shared" si="4"/>
        <v>37.5</v>
      </c>
      <c r="Q22" s="31">
        <v>254</v>
      </c>
      <c r="R22" s="46">
        <v>312</v>
      </c>
      <c r="S22" s="57">
        <f t="shared" si="5"/>
        <v>122.83464566929135</v>
      </c>
      <c r="T22" s="31">
        <v>189</v>
      </c>
      <c r="U22" s="46">
        <v>235</v>
      </c>
      <c r="V22" s="57">
        <f t="shared" si="6"/>
        <v>124.33862433862434</v>
      </c>
      <c r="W22" s="31">
        <v>180</v>
      </c>
      <c r="X22" s="46">
        <v>230</v>
      </c>
      <c r="Y22" s="57">
        <f t="shared" si="7"/>
        <v>127.77777777777777</v>
      </c>
      <c r="Z22" s="31">
        <v>145</v>
      </c>
      <c r="AA22" s="46">
        <v>184</v>
      </c>
      <c r="AB22" s="57">
        <f t="shared" si="8"/>
        <v>126.89655172413794</v>
      </c>
      <c r="AC22" s="29"/>
      <c r="AD22" s="32"/>
    </row>
    <row r="23" spans="1:30" s="33" customFormat="1" ht="18" customHeight="1" x14ac:dyDescent="0.25">
      <c r="A23" s="52" t="s">
        <v>44</v>
      </c>
      <c r="B23" s="31">
        <v>479</v>
      </c>
      <c r="C23" s="31">
        <v>550</v>
      </c>
      <c r="D23" s="57">
        <f t="shared" si="0"/>
        <v>114.82254697286012</v>
      </c>
      <c r="E23" s="31">
        <v>238</v>
      </c>
      <c r="F23" s="31">
        <v>317</v>
      </c>
      <c r="G23" s="57">
        <f t="shared" si="1"/>
        <v>133.19327731092437</v>
      </c>
      <c r="H23" s="31">
        <v>30</v>
      </c>
      <c r="I23" s="31">
        <v>21</v>
      </c>
      <c r="J23" s="57">
        <f t="shared" si="2"/>
        <v>70</v>
      </c>
      <c r="K23" s="31">
        <v>4</v>
      </c>
      <c r="L23" s="31">
        <v>1</v>
      </c>
      <c r="M23" s="57">
        <f t="shared" si="3"/>
        <v>25</v>
      </c>
      <c r="N23" s="31">
        <v>5</v>
      </c>
      <c r="O23" s="31">
        <v>0</v>
      </c>
      <c r="P23" s="57">
        <f t="shared" si="4"/>
        <v>0</v>
      </c>
      <c r="Q23" s="31">
        <v>184</v>
      </c>
      <c r="R23" s="46">
        <v>173</v>
      </c>
      <c r="S23" s="57">
        <f t="shared" si="5"/>
        <v>94.021739130434781</v>
      </c>
      <c r="T23" s="31">
        <v>410</v>
      </c>
      <c r="U23" s="46">
        <v>494</v>
      </c>
      <c r="V23" s="57">
        <f t="shared" si="6"/>
        <v>120.48780487804878</v>
      </c>
      <c r="W23" s="31">
        <v>173</v>
      </c>
      <c r="X23" s="46">
        <v>263</v>
      </c>
      <c r="Y23" s="57">
        <f t="shared" si="7"/>
        <v>152.02312138728325</v>
      </c>
      <c r="Z23" s="31">
        <v>119</v>
      </c>
      <c r="AA23" s="46">
        <v>190</v>
      </c>
      <c r="AB23" s="57">
        <f t="shared" si="8"/>
        <v>159.66386554621849</v>
      </c>
      <c r="AC23" s="29"/>
      <c r="AD23" s="32"/>
    </row>
    <row r="24" spans="1:30" s="33" customFormat="1" ht="18" customHeight="1" x14ac:dyDescent="0.25">
      <c r="A24" s="52" t="s">
        <v>45</v>
      </c>
      <c r="B24" s="31">
        <v>496</v>
      </c>
      <c r="C24" s="31">
        <v>497</v>
      </c>
      <c r="D24" s="57">
        <f t="shared" si="0"/>
        <v>100.20161290322579</v>
      </c>
      <c r="E24" s="31">
        <v>220</v>
      </c>
      <c r="F24" s="31">
        <v>258</v>
      </c>
      <c r="G24" s="57">
        <f t="shared" si="1"/>
        <v>117.27272727272727</v>
      </c>
      <c r="H24" s="31">
        <v>34</v>
      </c>
      <c r="I24" s="31">
        <v>26</v>
      </c>
      <c r="J24" s="57">
        <f t="shared" si="2"/>
        <v>76.470588235294116</v>
      </c>
      <c r="K24" s="31">
        <v>0</v>
      </c>
      <c r="L24" s="31">
        <v>0</v>
      </c>
      <c r="M24" s="57">
        <f t="shared" si="3"/>
        <v>0</v>
      </c>
      <c r="N24" s="31">
        <v>4</v>
      </c>
      <c r="O24" s="31">
        <v>0</v>
      </c>
      <c r="P24" s="57">
        <f t="shared" si="4"/>
        <v>0</v>
      </c>
      <c r="Q24" s="31">
        <v>193</v>
      </c>
      <c r="R24" s="46">
        <v>155</v>
      </c>
      <c r="S24" s="57">
        <f t="shared" si="5"/>
        <v>80.310880829015545</v>
      </c>
      <c r="T24" s="31">
        <v>424</v>
      </c>
      <c r="U24" s="46">
        <v>433</v>
      </c>
      <c r="V24" s="57">
        <f t="shared" si="6"/>
        <v>102.12264150943395</v>
      </c>
      <c r="W24" s="31">
        <v>175</v>
      </c>
      <c r="X24" s="46">
        <v>208</v>
      </c>
      <c r="Y24" s="57">
        <f t="shared" si="7"/>
        <v>118.85714285714286</v>
      </c>
      <c r="Z24" s="31">
        <v>152</v>
      </c>
      <c r="AA24" s="46">
        <v>173</v>
      </c>
      <c r="AB24" s="57">
        <f t="shared" si="8"/>
        <v>113.81578947368421</v>
      </c>
      <c r="AC24" s="29"/>
      <c r="AD24" s="32"/>
    </row>
    <row r="25" spans="1:30" s="33" customFormat="1" ht="18" customHeight="1" x14ac:dyDescent="0.25">
      <c r="A25" s="53" t="s">
        <v>46</v>
      </c>
      <c r="B25" s="31">
        <v>697</v>
      </c>
      <c r="C25" s="31">
        <v>901</v>
      </c>
      <c r="D25" s="57">
        <f t="shared" si="0"/>
        <v>129.26829268292684</v>
      </c>
      <c r="E25" s="31">
        <v>315</v>
      </c>
      <c r="F25" s="31">
        <v>478</v>
      </c>
      <c r="G25" s="57">
        <f t="shared" si="1"/>
        <v>151.74603174603175</v>
      </c>
      <c r="H25" s="31">
        <v>72</v>
      </c>
      <c r="I25" s="31">
        <v>45</v>
      </c>
      <c r="J25" s="57">
        <f t="shared" si="2"/>
        <v>62.5</v>
      </c>
      <c r="K25" s="31">
        <v>9</v>
      </c>
      <c r="L25" s="31">
        <v>8</v>
      </c>
      <c r="M25" s="57">
        <f t="shared" si="3"/>
        <v>88.888888888888886</v>
      </c>
      <c r="N25" s="31">
        <v>6</v>
      </c>
      <c r="O25" s="31">
        <v>8</v>
      </c>
      <c r="P25" s="57">
        <f t="shared" si="4"/>
        <v>133.33333333333331</v>
      </c>
      <c r="Q25" s="31">
        <v>299</v>
      </c>
      <c r="R25" s="46">
        <v>428</v>
      </c>
      <c r="S25" s="57">
        <f t="shared" si="5"/>
        <v>143.1438127090301</v>
      </c>
      <c r="T25" s="31">
        <v>563</v>
      </c>
      <c r="U25" s="46">
        <v>729</v>
      </c>
      <c r="V25" s="57">
        <f t="shared" si="6"/>
        <v>129.48490230905861</v>
      </c>
      <c r="W25" s="31">
        <v>225</v>
      </c>
      <c r="X25" s="46">
        <v>323</v>
      </c>
      <c r="Y25" s="57">
        <f t="shared" si="7"/>
        <v>143.55555555555554</v>
      </c>
      <c r="Z25" s="31">
        <v>194</v>
      </c>
      <c r="AA25" s="46">
        <v>270</v>
      </c>
      <c r="AB25" s="57">
        <f t="shared" si="8"/>
        <v>139.17525773195877</v>
      </c>
      <c r="AC25" s="29"/>
      <c r="AD25" s="32"/>
    </row>
    <row r="26" spans="1:30" s="33" customFormat="1" ht="18" customHeight="1" x14ac:dyDescent="0.25">
      <c r="A26" s="52" t="s">
        <v>47</v>
      </c>
      <c r="B26" s="31">
        <v>9868</v>
      </c>
      <c r="C26" s="31">
        <v>10626</v>
      </c>
      <c r="D26" s="57">
        <f t="shared" si="0"/>
        <v>107.68139440616133</v>
      </c>
      <c r="E26" s="31">
        <v>1639</v>
      </c>
      <c r="F26" s="31">
        <v>3210</v>
      </c>
      <c r="G26" s="57">
        <f t="shared" si="1"/>
        <v>195.8511287370348</v>
      </c>
      <c r="H26" s="31">
        <v>798</v>
      </c>
      <c r="I26" s="31">
        <v>327</v>
      </c>
      <c r="J26" s="57">
        <f t="shared" si="2"/>
        <v>40.977443609022558</v>
      </c>
      <c r="K26" s="31">
        <v>53</v>
      </c>
      <c r="L26" s="31">
        <v>31</v>
      </c>
      <c r="M26" s="57">
        <f t="shared" si="3"/>
        <v>58.490566037735846</v>
      </c>
      <c r="N26" s="31">
        <v>119</v>
      </c>
      <c r="O26" s="31">
        <v>29</v>
      </c>
      <c r="P26" s="57">
        <f t="shared" si="4"/>
        <v>24.369747899159663</v>
      </c>
      <c r="Q26" s="31">
        <v>1210</v>
      </c>
      <c r="R26" s="46">
        <v>1949</v>
      </c>
      <c r="S26" s="57">
        <f t="shared" si="5"/>
        <v>161.07438016528926</v>
      </c>
      <c r="T26" s="31">
        <v>9204</v>
      </c>
      <c r="U26" s="46">
        <v>8090</v>
      </c>
      <c r="V26" s="57">
        <f t="shared" si="6"/>
        <v>87.896566710126038</v>
      </c>
      <c r="W26" s="31">
        <v>1170</v>
      </c>
      <c r="X26" s="46">
        <v>2162</v>
      </c>
      <c r="Y26" s="57">
        <f t="shared" si="7"/>
        <v>184.7863247863248</v>
      </c>
      <c r="Z26" s="31">
        <v>941</v>
      </c>
      <c r="AA26" s="46">
        <v>1775</v>
      </c>
      <c r="AB26" s="57">
        <f t="shared" si="8"/>
        <v>188.62911795961742</v>
      </c>
      <c r="AC26" s="29"/>
      <c r="AD26" s="32"/>
    </row>
    <row r="27" spans="1:30" s="33" customFormat="1" ht="18" customHeight="1" x14ac:dyDescent="0.25">
      <c r="A27" s="52" t="s">
        <v>48</v>
      </c>
      <c r="B27" s="31">
        <v>3477</v>
      </c>
      <c r="C27" s="31">
        <v>3592</v>
      </c>
      <c r="D27" s="57">
        <f t="shared" si="0"/>
        <v>103.30744895024446</v>
      </c>
      <c r="E27" s="31">
        <v>718</v>
      </c>
      <c r="F27" s="31">
        <v>964</v>
      </c>
      <c r="G27" s="57">
        <f t="shared" si="1"/>
        <v>134.2618384401114</v>
      </c>
      <c r="H27" s="31">
        <v>254</v>
      </c>
      <c r="I27" s="31">
        <v>138</v>
      </c>
      <c r="J27" s="57">
        <f t="shared" si="2"/>
        <v>54.330708661417326</v>
      </c>
      <c r="K27" s="31">
        <v>40</v>
      </c>
      <c r="L27" s="31">
        <v>33</v>
      </c>
      <c r="M27" s="57">
        <f t="shared" si="3"/>
        <v>82.5</v>
      </c>
      <c r="N27" s="31">
        <v>45</v>
      </c>
      <c r="O27" s="31">
        <v>36</v>
      </c>
      <c r="P27" s="57">
        <f t="shared" si="4"/>
        <v>80</v>
      </c>
      <c r="Q27" s="31">
        <v>673</v>
      </c>
      <c r="R27" s="46">
        <v>915</v>
      </c>
      <c r="S27" s="57">
        <f t="shared" si="5"/>
        <v>135.95839524517089</v>
      </c>
      <c r="T27" s="31">
        <v>3061</v>
      </c>
      <c r="U27" s="46">
        <v>3219</v>
      </c>
      <c r="V27" s="57">
        <f t="shared" si="6"/>
        <v>105.16171185886964</v>
      </c>
      <c r="W27" s="31">
        <v>470</v>
      </c>
      <c r="X27" s="46">
        <v>647</v>
      </c>
      <c r="Y27" s="57">
        <f t="shared" si="7"/>
        <v>137.65957446808511</v>
      </c>
      <c r="Z27" s="31">
        <v>423</v>
      </c>
      <c r="AA27" s="46">
        <v>582</v>
      </c>
      <c r="AB27" s="57">
        <f t="shared" si="8"/>
        <v>137.58865248226951</v>
      </c>
      <c r="AC27" s="29"/>
      <c r="AD27" s="32"/>
    </row>
    <row r="28" spans="1:30" s="33" customFormat="1" ht="18" customHeight="1" x14ac:dyDescent="0.25">
      <c r="A28" s="54" t="s">
        <v>49</v>
      </c>
      <c r="B28" s="31">
        <v>2769</v>
      </c>
      <c r="C28" s="31">
        <v>2829</v>
      </c>
      <c r="D28" s="57">
        <f t="shared" si="0"/>
        <v>102.16684723726976</v>
      </c>
      <c r="E28" s="31">
        <v>762</v>
      </c>
      <c r="F28" s="31">
        <v>910</v>
      </c>
      <c r="G28" s="57">
        <f t="shared" si="1"/>
        <v>119.42257217847769</v>
      </c>
      <c r="H28" s="31">
        <v>298</v>
      </c>
      <c r="I28" s="31">
        <v>262</v>
      </c>
      <c r="J28" s="57">
        <f t="shared" si="2"/>
        <v>87.919463087248317</v>
      </c>
      <c r="K28" s="31">
        <v>14</v>
      </c>
      <c r="L28" s="31">
        <v>13</v>
      </c>
      <c r="M28" s="57">
        <f t="shared" si="3"/>
        <v>92.857142857142861</v>
      </c>
      <c r="N28" s="31">
        <v>15</v>
      </c>
      <c r="O28" s="31">
        <v>6</v>
      </c>
      <c r="P28" s="57">
        <f t="shared" si="4"/>
        <v>40</v>
      </c>
      <c r="Q28" s="31">
        <v>738</v>
      </c>
      <c r="R28" s="46">
        <v>887</v>
      </c>
      <c r="S28" s="57">
        <f t="shared" si="5"/>
        <v>120.18970189701896</v>
      </c>
      <c r="T28" s="31">
        <v>2370</v>
      </c>
      <c r="U28" s="46">
        <v>2364</v>
      </c>
      <c r="V28" s="57">
        <f t="shared" si="6"/>
        <v>99.74683544303798</v>
      </c>
      <c r="W28" s="31">
        <v>593</v>
      </c>
      <c r="X28" s="46">
        <v>592</v>
      </c>
      <c r="Y28" s="57">
        <f t="shared" si="7"/>
        <v>99.831365935919052</v>
      </c>
      <c r="Z28" s="31">
        <v>536</v>
      </c>
      <c r="AA28" s="46">
        <v>517</v>
      </c>
      <c r="AB28" s="57">
        <f t="shared" si="8"/>
        <v>96.455223880597018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X1:Y1"/>
    <mergeCell ref="AA4:AA5"/>
    <mergeCell ref="J4:J5"/>
    <mergeCell ref="K4:K5"/>
    <mergeCell ref="L4:L5"/>
    <mergeCell ref="Z4:Z5"/>
    <mergeCell ref="X2:Y2"/>
    <mergeCell ref="Z2:AA2"/>
    <mergeCell ref="N3:P3"/>
    <mergeCell ref="Z3:AB3"/>
    <mergeCell ref="AB4:AB5"/>
    <mergeCell ref="X4:X5"/>
    <mergeCell ref="Y4:Y5"/>
    <mergeCell ref="B1:N1"/>
    <mergeCell ref="T4:T5"/>
    <mergeCell ref="U4:U5"/>
    <mergeCell ref="Q3:S3"/>
    <mergeCell ref="I4:I5"/>
    <mergeCell ref="T3:V3"/>
    <mergeCell ref="W3:Y3"/>
    <mergeCell ref="G4:G5"/>
    <mergeCell ref="V4:V5"/>
    <mergeCell ref="W4:W5"/>
    <mergeCell ref="N4:N5"/>
    <mergeCell ref="O4:O5"/>
    <mergeCell ref="P4:P5"/>
    <mergeCell ref="Q4:Q5"/>
    <mergeCell ref="R4:R5"/>
    <mergeCell ref="S4:S5"/>
    <mergeCell ref="A3:A5"/>
    <mergeCell ref="B3:D3"/>
    <mergeCell ref="E3:G3"/>
    <mergeCell ref="H3:J3"/>
    <mergeCell ref="K3:M3"/>
    <mergeCell ref="B4:B5"/>
    <mergeCell ref="C4:C5"/>
    <mergeCell ref="D4:D5"/>
    <mergeCell ref="E4:E5"/>
    <mergeCell ref="F4:F5"/>
    <mergeCell ref="M4:M5"/>
    <mergeCell ref="H4:H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V16" sqref="V16"/>
    </sheetView>
  </sheetViews>
  <sheetFormatPr defaultRowHeight="14.25" x14ac:dyDescent="0.2"/>
  <cols>
    <col min="1" max="1" width="29.140625" style="37" customWidth="1"/>
    <col min="2" max="2" width="11" style="37" customWidth="1"/>
    <col min="3" max="3" width="9.85546875" style="37" customWidth="1"/>
    <col min="4" max="4" width="8.28515625" style="37" customWidth="1"/>
    <col min="5" max="5" width="10.5703125" style="37" customWidth="1"/>
    <col min="6" max="6" width="11.28515625" style="37" customWidth="1"/>
    <col min="7" max="7" width="7.42578125" style="37" customWidth="1"/>
    <col min="8" max="8" width="10.85546875" style="37" customWidth="1"/>
    <col min="9" max="9" width="9.5703125" style="37" customWidth="1"/>
    <col min="10" max="10" width="7.42578125" style="37" customWidth="1"/>
    <col min="11" max="12" width="9.42578125" style="37" customWidth="1"/>
    <col min="13" max="13" width="9" style="37" customWidth="1"/>
    <col min="14" max="14" width="10" style="37" customWidth="1"/>
    <col min="15" max="15" width="9.140625" style="37" customWidth="1"/>
    <col min="16" max="16" width="8.140625" style="37" customWidth="1"/>
    <col min="17" max="18" width="9.5703125" style="37" customWidth="1"/>
    <col min="19" max="19" width="8.140625" style="37" customWidth="1"/>
    <col min="20" max="20" width="10.5703125" style="37" customWidth="1"/>
    <col min="21" max="21" width="10.7109375" style="37" customWidth="1"/>
    <col min="22" max="22" width="8.140625" style="37" customWidth="1"/>
    <col min="23" max="23" width="8.28515625" style="37" customWidth="1"/>
    <col min="24" max="24" width="8.42578125" style="37" customWidth="1"/>
    <col min="25" max="25" width="8.28515625" style="37" customWidth="1"/>
    <col min="26" max="16384" width="9.140625" style="37"/>
  </cols>
  <sheetData>
    <row r="1" spans="1:32" s="22" customFormat="1" ht="54.75" customHeight="1" x14ac:dyDescent="0.35">
      <c r="B1" s="102" t="s">
        <v>68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21"/>
      <c r="R1" s="21"/>
      <c r="S1" s="21"/>
      <c r="T1" s="21"/>
      <c r="U1" s="21"/>
      <c r="V1" s="21"/>
      <c r="W1" s="21"/>
      <c r="X1" s="87"/>
      <c r="Y1" s="87"/>
      <c r="Z1" s="41"/>
      <c r="AB1" s="47" t="s">
        <v>14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7</v>
      </c>
      <c r="N2" s="45"/>
      <c r="O2" s="23"/>
      <c r="P2" s="23"/>
      <c r="Q2" s="24"/>
      <c r="R2" s="24"/>
      <c r="S2" s="24"/>
      <c r="T2" s="24"/>
      <c r="U2" s="24"/>
      <c r="V2" s="24"/>
      <c r="X2" s="82"/>
      <c r="Y2" s="82"/>
      <c r="Z2" s="91" t="s">
        <v>7</v>
      </c>
      <c r="AA2" s="91"/>
    </row>
    <row r="3" spans="1:32" s="26" customFormat="1" ht="67.5" customHeight="1" x14ac:dyDescent="0.25">
      <c r="A3" s="83"/>
      <c r="B3" s="84" t="s">
        <v>21</v>
      </c>
      <c r="C3" s="84"/>
      <c r="D3" s="84"/>
      <c r="E3" s="84" t="s">
        <v>22</v>
      </c>
      <c r="F3" s="84"/>
      <c r="G3" s="84"/>
      <c r="H3" s="84" t="s">
        <v>13</v>
      </c>
      <c r="I3" s="84"/>
      <c r="J3" s="84"/>
      <c r="K3" s="84" t="s">
        <v>9</v>
      </c>
      <c r="L3" s="84"/>
      <c r="M3" s="84"/>
      <c r="N3" s="84" t="s">
        <v>10</v>
      </c>
      <c r="O3" s="84"/>
      <c r="P3" s="84"/>
      <c r="Q3" s="88" t="s">
        <v>8</v>
      </c>
      <c r="R3" s="89"/>
      <c r="S3" s="90"/>
      <c r="T3" s="84" t="s">
        <v>16</v>
      </c>
      <c r="U3" s="84"/>
      <c r="V3" s="84"/>
      <c r="W3" s="84" t="s">
        <v>11</v>
      </c>
      <c r="X3" s="84"/>
      <c r="Y3" s="84"/>
      <c r="Z3" s="84" t="s">
        <v>12</v>
      </c>
      <c r="AA3" s="84"/>
      <c r="AB3" s="84"/>
    </row>
    <row r="4" spans="1:32" s="27" customFormat="1" ht="19.5" customHeight="1" x14ac:dyDescent="0.25">
      <c r="A4" s="83"/>
      <c r="B4" s="85" t="s">
        <v>15</v>
      </c>
      <c r="C4" s="85" t="s">
        <v>27</v>
      </c>
      <c r="D4" s="86" t="s">
        <v>2</v>
      </c>
      <c r="E4" s="85" t="s">
        <v>15</v>
      </c>
      <c r="F4" s="85" t="s">
        <v>27</v>
      </c>
      <c r="G4" s="86" t="s">
        <v>2</v>
      </c>
      <c r="H4" s="85" t="s">
        <v>15</v>
      </c>
      <c r="I4" s="85" t="s">
        <v>27</v>
      </c>
      <c r="J4" s="86" t="s">
        <v>2</v>
      </c>
      <c r="K4" s="85" t="s">
        <v>15</v>
      </c>
      <c r="L4" s="85" t="s">
        <v>27</v>
      </c>
      <c r="M4" s="86" t="s">
        <v>2</v>
      </c>
      <c r="N4" s="85" t="s">
        <v>15</v>
      </c>
      <c r="O4" s="85" t="s">
        <v>27</v>
      </c>
      <c r="P4" s="86" t="s">
        <v>2</v>
      </c>
      <c r="Q4" s="85" t="s">
        <v>15</v>
      </c>
      <c r="R4" s="85" t="s">
        <v>27</v>
      </c>
      <c r="S4" s="86" t="s">
        <v>2</v>
      </c>
      <c r="T4" s="85" t="s">
        <v>15</v>
      </c>
      <c r="U4" s="85" t="s">
        <v>27</v>
      </c>
      <c r="V4" s="86" t="s">
        <v>2</v>
      </c>
      <c r="W4" s="85" t="s">
        <v>15</v>
      </c>
      <c r="X4" s="85" t="s">
        <v>27</v>
      </c>
      <c r="Y4" s="86" t="s">
        <v>2</v>
      </c>
      <c r="Z4" s="85" t="s">
        <v>15</v>
      </c>
      <c r="AA4" s="85" t="s">
        <v>27</v>
      </c>
      <c r="AB4" s="86" t="s">
        <v>2</v>
      </c>
    </row>
    <row r="5" spans="1:32" s="27" customFormat="1" ht="6" customHeight="1" x14ac:dyDescent="0.25">
      <c r="A5" s="83"/>
      <c r="B5" s="85"/>
      <c r="C5" s="85"/>
      <c r="D5" s="86"/>
      <c r="E5" s="85"/>
      <c r="F5" s="85"/>
      <c r="G5" s="86"/>
      <c r="H5" s="85"/>
      <c r="I5" s="85"/>
      <c r="J5" s="86"/>
      <c r="K5" s="85"/>
      <c r="L5" s="85"/>
      <c r="M5" s="86"/>
      <c r="N5" s="85"/>
      <c r="O5" s="85"/>
      <c r="P5" s="86"/>
      <c r="Q5" s="85"/>
      <c r="R5" s="85"/>
      <c r="S5" s="86"/>
      <c r="T5" s="85"/>
      <c r="U5" s="85"/>
      <c r="V5" s="86"/>
      <c r="W5" s="85"/>
      <c r="X5" s="85"/>
      <c r="Y5" s="86"/>
      <c r="Z5" s="85"/>
      <c r="AA5" s="85"/>
      <c r="AB5" s="86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28</v>
      </c>
      <c r="B7" s="28">
        <f>SUM(B8:B28)</f>
        <v>31485</v>
      </c>
      <c r="C7" s="28">
        <f>SUM(C8:C28)</f>
        <v>30303</v>
      </c>
      <c r="D7" s="56">
        <f>IF(B7=0,0,C7/B7)*100</f>
        <v>96.245831348261078</v>
      </c>
      <c r="E7" s="28">
        <f>SUM(E8:E28)</f>
        <v>7981</v>
      </c>
      <c r="F7" s="28">
        <f>SUM(F8:F28)</f>
        <v>8528</v>
      </c>
      <c r="G7" s="56">
        <f>IF(E7=0,0,F7/E7)*100</f>
        <v>106.85377772208997</v>
      </c>
      <c r="H7" s="28">
        <f>SUM(H8:H28)</f>
        <v>3529</v>
      </c>
      <c r="I7" s="28">
        <f>SUM(I8:I28)</f>
        <v>2050</v>
      </c>
      <c r="J7" s="56">
        <f>IF(H7=0,0,I7/H7)*100</f>
        <v>58.090110512893169</v>
      </c>
      <c r="K7" s="28">
        <f>SUM(K8:K28)</f>
        <v>705</v>
      </c>
      <c r="L7" s="28">
        <f>SUM(L8:L28)</f>
        <v>533</v>
      </c>
      <c r="M7" s="56">
        <f>IF(K7=0,0,L7/K7)*100</f>
        <v>75.602836879432616</v>
      </c>
      <c r="N7" s="28">
        <f>SUM(N8:N28)</f>
        <v>536</v>
      </c>
      <c r="O7" s="28">
        <f>SUM(O8:O28)</f>
        <v>335</v>
      </c>
      <c r="P7" s="56">
        <f>IF(N7=0,0,O7/N7)*100</f>
        <v>62.5</v>
      </c>
      <c r="Q7" s="28">
        <f>SUM(Q8:Q28)</f>
        <v>7108</v>
      </c>
      <c r="R7" s="28">
        <f>SUM(R8:R28)</f>
        <v>6743</v>
      </c>
      <c r="S7" s="56">
        <f>IF(Q7=0,0,R7/Q7)*100</f>
        <v>94.864940911648844</v>
      </c>
      <c r="T7" s="28">
        <f>SUM(T8:T28)</f>
        <v>27314</v>
      </c>
      <c r="U7" s="28">
        <f>SUM(U8:U28)</f>
        <v>25138</v>
      </c>
      <c r="V7" s="56">
        <f>IF(T7=0,0,U7/T7)*100</f>
        <v>92.033389470601151</v>
      </c>
      <c r="W7" s="28">
        <f>SUM(W8:W28)</f>
        <v>5127</v>
      </c>
      <c r="X7" s="28">
        <f>SUM(X8:X28)</f>
        <v>5405</v>
      </c>
      <c r="Y7" s="56">
        <f>IF(W7=0,0,X7/W7)*100</f>
        <v>105.4222742344451</v>
      </c>
      <c r="Z7" s="28">
        <f>SUM(Z8:Z28)</f>
        <v>4614</v>
      </c>
      <c r="AA7" s="28">
        <f>SUM(AA8:AA28)</f>
        <v>4773</v>
      </c>
      <c r="AB7" s="56">
        <f>IF(Z7=0,0,AA7/Z7)*100</f>
        <v>103.44603381014304</v>
      </c>
      <c r="AC7" s="29"/>
      <c r="AF7" s="33"/>
    </row>
    <row r="8" spans="1:32" s="33" customFormat="1" ht="18" customHeight="1" x14ac:dyDescent="0.25">
      <c r="A8" s="51" t="s">
        <v>29</v>
      </c>
      <c r="B8" s="31">
        <v>1907</v>
      </c>
      <c r="C8" s="31">
        <f>[5]Послуги!$B8-'12'!C8</f>
        <v>1792</v>
      </c>
      <c r="D8" s="57">
        <f t="shared" ref="D8:D28" si="0">IF(B8=0,0,C8/B8)*100</f>
        <v>93.969585736759313</v>
      </c>
      <c r="E8" s="31">
        <v>568</v>
      </c>
      <c r="F8" s="31">
        <f>[5]Послуги!$C8-'12'!F8</f>
        <v>613</v>
      </c>
      <c r="G8" s="57">
        <f t="shared" ref="G8:G28" si="1">IF(E8=0,0,F8/E8)*100</f>
        <v>107.9225352112676</v>
      </c>
      <c r="H8" s="31">
        <v>265</v>
      </c>
      <c r="I8" s="31">
        <f>[5]Послуги!$D8-'12'!I8</f>
        <v>156</v>
      </c>
      <c r="J8" s="57">
        <f t="shared" ref="J8:J28" si="2">IF(H8=0,0,I8/H8)*100</f>
        <v>58.867924528301884</v>
      </c>
      <c r="K8" s="31">
        <v>66</v>
      </c>
      <c r="L8" s="31">
        <f>[5]Послуги!$E8-'12'!L8</f>
        <v>83</v>
      </c>
      <c r="M8" s="57">
        <f t="shared" ref="M8:M28" si="3">IF(K8=0,0,L8/K8)*100</f>
        <v>125.75757575757575</v>
      </c>
      <c r="N8" s="31">
        <v>42</v>
      </c>
      <c r="O8" s="31">
        <f>[5]Послуги!$F8-'12'!O8</f>
        <v>14</v>
      </c>
      <c r="P8" s="57">
        <f t="shared" ref="P8:P28" si="4">IF(N8=0,0,O8/N8)*100</f>
        <v>33.333333333333329</v>
      </c>
      <c r="Q8" s="31">
        <v>553</v>
      </c>
      <c r="R8" s="46">
        <f>[5]Послуги!$G8-'12'!R8</f>
        <v>591</v>
      </c>
      <c r="S8" s="57">
        <f t="shared" ref="S8:S28" si="5">IF(Q8=0,0,R8/Q8)*100</f>
        <v>106.87160940325498</v>
      </c>
      <c r="T8" s="31">
        <v>1582</v>
      </c>
      <c r="U8" s="46">
        <f>[5]Послуги!$H8-'12'!U8</f>
        <v>1538</v>
      </c>
      <c r="V8" s="57">
        <f t="shared" ref="V8:V28" si="6">IF(T8=0,0,U8/T8)*100</f>
        <v>97.218710493046785</v>
      </c>
      <c r="W8" s="31">
        <v>305</v>
      </c>
      <c r="X8" s="46">
        <f>[5]Послуги!$I8-'12'!X8</f>
        <v>359</v>
      </c>
      <c r="Y8" s="57">
        <f t="shared" ref="Y8:Y28" si="7">IF(W8=0,0,X8/W8)*100</f>
        <v>117.70491803278689</v>
      </c>
      <c r="Z8" s="31">
        <v>291</v>
      </c>
      <c r="AA8" s="46">
        <f>[5]Послуги!$J8-'12'!AA8</f>
        <v>340</v>
      </c>
      <c r="AB8" s="57">
        <f t="shared" ref="AB8:AB28" si="8">IF(Z8=0,0,AA8/Z8)*100</f>
        <v>116.8384879725086</v>
      </c>
      <c r="AC8" s="29"/>
      <c r="AD8" s="32"/>
    </row>
    <row r="9" spans="1:32" s="34" customFormat="1" ht="18" customHeight="1" x14ac:dyDescent="0.25">
      <c r="A9" s="52" t="s">
        <v>30</v>
      </c>
      <c r="B9" s="31">
        <v>1201</v>
      </c>
      <c r="C9" s="31">
        <f>[5]Послуги!$B9-'12'!C9</f>
        <v>1222</v>
      </c>
      <c r="D9" s="57">
        <f t="shared" si="0"/>
        <v>101.74854288093256</v>
      </c>
      <c r="E9" s="31">
        <v>205</v>
      </c>
      <c r="F9" s="31">
        <f>[5]Послуги!$C9-'12'!F9</f>
        <v>258</v>
      </c>
      <c r="G9" s="57">
        <f t="shared" si="1"/>
        <v>125.85365853658537</v>
      </c>
      <c r="H9" s="31">
        <v>114</v>
      </c>
      <c r="I9" s="31">
        <f>[5]Послуги!$D9-'12'!I9</f>
        <v>65</v>
      </c>
      <c r="J9" s="57">
        <f t="shared" si="2"/>
        <v>57.017543859649123</v>
      </c>
      <c r="K9" s="31">
        <v>4</v>
      </c>
      <c r="L9" s="31">
        <f>[5]Послуги!$E9-'12'!L9</f>
        <v>3</v>
      </c>
      <c r="M9" s="57">
        <f t="shared" si="3"/>
        <v>75</v>
      </c>
      <c r="N9" s="31">
        <v>17</v>
      </c>
      <c r="O9" s="31">
        <f>[5]Послуги!$F9-'12'!O9</f>
        <v>5</v>
      </c>
      <c r="P9" s="57">
        <f t="shared" si="4"/>
        <v>29.411764705882355</v>
      </c>
      <c r="Q9" s="31">
        <v>192</v>
      </c>
      <c r="R9" s="46">
        <f>[5]Послуги!$G9-'12'!R9</f>
        <v>187</v>
      </c>
      <c r="S9" s="57">
        <f t="shared" si="5"/>
        <v>97.395833333333343</v>
      </c>
      <c r="T9" s="31">
        <v>1101</v>
      </c>
      <c r="U9" s="46">
        <f>[5]Послуги!$H9-'12'!U9</f>
        <v>1112</v>
      </c>
      <c r="V9" s="57">
        <f t="shared" si="6"/>
        <v>100.99909173478656</v>
      </c>
      <c r="W9" s="31">
        <v>129</v>
      </c>
      <c r="X9" s="46">
        <f>[5]Послуги!$I9-'12'!X9</f>
        <v>168</v>
      </c>
      <c r="Y9" s="57">
        <f t="shared" si="7"/>
        <v>130.23255813953489</v>
      </c>
      <c r="Z9" s="31">
        <v>120</v>
      </c>
      <c r="AA9" s="46">
        <f>[5]Послуги!$J9-'12'!AA9</f>
        <v>158</v>
      </c>
      <c r="AB9" s="57">
        <f t="shared" si="8"/>
        <v>131.66666666666666</v>
      </c>
      <c r="AC9" s="29"/>
      <c r="AD9" s="32"/>
    </row>
    <row r="10" spans="1:32" s="33" customFormat="1" ht="18" customHeight="1" x14ac:dyDescent="0.25">
      <c r="A10" s="52" t="s">
        <v>31</v>
      </c>
      <c r="B10" s="31">
        <v>714</v>
      </c>
      <c r="C10" s="31">
        <f>[5]Послуги!$B10-'12'!C10</f>
        <v>605</v>
      </c>
      <c r="D10" s="57">
        <f t="shared" si="0"/>
        <v>84.733893557422974</v>
      </c>
      <c r="E10" s="31">
        <v>284</v>
      </c>
      <c r="F10" s="31">
        <f>[5]Послуги!$C10-'12'!F10</f>
        <v>203</v>
      </c>
      <c r="G10" s="57">
        <f t="shared" si="1"/>
        <v>71.478873239436624</v>
      </c>
      <c r="H10" s="31">
        <v>43</v>
      </c>
      <c r="I10" s="31">
        <f>[5]Послуги!$D10-'12'!I10</f>
        <v>30</v>
      </c>
      <c r="J10" s="57">
        <f t="shared" si="2"/>
        <v>69.767441860465112</v>
      </c>
      <c r="K10" s="31">
        <v>19</v>
      </c>
      <c r="L10" s="31">
        <f>[5]Послуги!$E10-'12'!L10</f>
        <v>11</v>
      </c>
      <c r="M10" s="57">
        <f t="shared" si="3"/>
        <v>57.894736842105267</v>
      </c>
      <c r="N10" s="31">
        <v>14</v>
      </c>
      <c r="O10" s="31">
        <f>[5]Послуги!$F10-'12'!O10</f>
        <v>9</v>
      </c>
      <c r="P10" s="57">
        <f t="shared" si="4"/>
        <v>64.285714285714292</v>
      </c>
      <c r="Q10" s="31">
        <v>273</v>
      </c>
      <c r="R10" s="46">
        <f>[5]Послуги!$G10-'12'!R10</f>
        <v>189</v>
      </c>
      <c r="S10" s="57">
        <f t="shared" si="5"/>
        <v>69.230769230769226</v>
      </c>
      <c r="T10" s="31">
        <v>623</v>
      </c>
      <c r="U10" s="46">
        <f>[5]Послуги!$H10-'12'!U10</f>
        <v>541</v>
      </c>
      <c r="V10" s="57">
        <f t="shared" si="6"/>
        <v>86.837881219903693</v>
      </c>
      <c r="W10" s="31">
        <v>211</v>
      </c>
      <c r="X10" s="46">
        <f>[5]Послуги!$I10-'12'!X10</f>
        <v>152</v>
      </c>
      <c r="Y10" s="57">
        <f t="shared" si="7"/>
        <v>72.037914691943129</v>
      </c>
      <c r="Z10" s="31">
        <v>188</v>
      </c>
      <c r="AA10" s="46">
        <f>[5]Послуги!$J10-'12'!AA10</f>
        <v>130</v>
      </c>
      <c r="AB10" s="57">
        <f t="shared" si="8"/>
        <v>69.148936170212778</v>
      </c>
      <c r="AC10" s="29"/>
      <c r="AD10" s="32"/>
    </row>
    <row r="11" spans="1:32" s="33" customFormat="1" ht="18" customHeight="1" x14ac:dyDescent="0.25">
      <c r="A11" s="52" t="s">
        <v>32</v>
      </c>
      <c r="B11" s="31">
        <v>916</v>
      </c>
      <c r="C11" s="31">
        <f>[5]Послуги!$B11-'12'!C11</f>
        <v>807</v>
      </c>
      <c r="D11" s="57">
        <f t="shared" si="0"/>
        <v>88.100436681222703</v>
      </c>
      <c r="E11" s="31">
        <v>398</v>
      </c>
      <c r="F11" s="31">
        <f>[5]Послуги!$C11-'12'!F11</f>
        <v>336</v>
      </c>
      <c r="G11" s="57">
        <f t="shared" si="1"/>
        <v>84.422110552763812</v>
      </c>
      <c r="H11" s="31">
        <v>131</v>
      </c>
      <c r="I11" s="31">
        <f>[5]Послуги!$D11-'12'!I11</f>
        <v>75</v>
      </c>
      <c r="J11" s="57">
        <f t="shared" si="2"/>
        <v>57.251908396946561</v>
      </c>
      <c r="K11" s="31">
        <v>15</v>
      </c>
      <c r="L11" s="31">
        <f>[5]Послуги!$E11-'12'!L11</f>
        <v>19</v>
      </c>
      <c r="M11" s="57">
        <f t="shared" si="3"/>
        <v>126.66666666666666</v>
      </c>
      <c r="N11" s="31">
        <v>16</v>
      </c>
      <c r="O11" s="31">
        <f>[5]Послуги!$F11-'12'!O11</f>
        <v>3</v>
      </c>
      <c r="P11" s="57">
        <f t="shared" si="4"/>
        <v>18.75</v>
      </c>
      <c r="Q11" s="31">
        <v>376</v>
      </c>
      <c r="R11" s="46">
        <f>[5]Послуги!$G11-'12'!R11</f>
        <v>298</v>
      </c>
      <c r="S11" s="57">
        <f t="shared" si="5"/>
        <v>79.255319148936167</v>
      </c>
      <c r="T11" s="31">
        <v>769</v>
      </c>
      <c r="U11" s="46">
        <f>[5]Послуги!$H11-'12'!U11</f>
        <v>670</v>
      </c>
      <c r="V11" s="57">
        <f t="shared" si="6"/>
        <v>87.126137841352403</v>
      </c>
      <c r="W11" s="31">
        <v>285</v>
      </c>
      <c r="X11" s="46">
        <f>[5]Послуги!$I11-'12'!X11</f>
        <v>214</v>
      </c>
      <c r="Y11" s="57">
        <f t="shared" si="7"/>
        <v>75.087719298245617</v>
      </c>
      <c r="Z11" s="31">
        <v>261</v>
      </c>
      <c r="AA11" s="46">
        <f>[5]Послуги!$J11-'12'!AA11</f>
        <v>178</v>
      </c>
      <c r="AB11" s="57">
        <f t="shared" si="8"/>
        <v>68.199233716475092</v>
      </c>
      <c r="AC11" s="29"/>
      <c r="AD11" s="32"/>
    </row>
    <row r="12" spans="1:32" s="33" customFormat="1" ht="18" customHeight="1" x14ac:dyDescent="0.25">
      <c r="A12" s="52" t="s">
        <v>33</v>
      </c>
      <c r="B12" s="31">
        <v>1008</v>
      </c>
      <c r="C12" s="31">
        <f>[5]Послуги!$B12-'12'!C12</f>
        <v>918</v>
      </c>
      <c r="D12" s="57">
        <f t="shared" si="0"/>
        <v>91.071428571428569</v>
      </c>
      <c r="E12" s="31">
        <v>380</v>
      </c>
      <c r="F12" s="31">
        <f>[5]Послуги!$C12-'12'!F12</f>
        <v>363</v>
      </c>
      <c r="G12" s="57">
        <f t="shared" si="1"/>
        <v>95.526315789473685</v>
      </c>
      <c r="H12" s="31">
        <v>170</v>
      </c>
      <c r="I12" s="31">
        <f>[5]Послуги!$D12-'12'!I12</f>
        <v>68</v>
      </c>
      <c r="J12" s="57">
        <f t="shared" si="2"/>
        <v>40</v>
      </c>
      <c r="K12" s="31">
        <v>55</v>
      </c>
      <c r="L12" s="31">
        <f>[5]Послуги!$E12-'12'!L12</f>
        <v>41</v>
      </c>
      <c r="M12" s="57">
        <f t="shared" si="3"/>
        <v>74.545454545454547</v>
      </c>
      <c r="N12" s="31">
        <v>35</v>
      </c>
      <c r="O12" s="31">
        <f>[5]Послуги!$F12-'12'!O12</f>
        <v>15</v>
      </c>
      <c r="P12" s="57">
        <f t="shared" si="4"/>
        <v>42.857142857142854</v>
      </c>
      <c r="Q12" s="31">
        <v>353</v>
      </c>
      <c r="R12" s="46">
        <f>[5]Послуги!$G12-'12'!R12</f>
        <v>318</v>
      </c>
      <c r="S12" s="57">
        <f t="shared" si="5"/>
        <v>90.084985835694056</v>
      </c>
      <c r="T12" s="31">
        <v>811</v>
      </c>
      <c r="U12" s="46">
        <f>[5]Послуги!$H12-'12'!U12</f>
        <v>805</v>
      </c>
      <c r="V12" s="57">
        <f t="shared" si="6"/>
        <v>99.260172626387174</v>
      </c>
      <c r="W12" s="31">
        <v>234</v>
      </c>
      <c r="X12" s="46">
        <f>[5]Послуги!$I12-'12'!X12</f>
        <v>253</v>
      </c>
      <c r="Y12" s="57">
        <f t="shared" si="7"/>
        <v>108.11965811965811</v>
      </c>
      <c r="Z12" s="31">
        <v>217</v>
      </c>
      <c r="AA12" s="46">
        <f>[5]Послуги!$J12-'12'!AA12</f>
        <v>232</v>
      </c>
      <c r="AB12" s="57">
        <f t="shared" si="8"/>
        <v>106.91244239631337</v>
      </c>
      <c r="AC12" s="29"/>
      <c r="AD12" s="32"/>
    </row>
    <row r="13" spans="1:32" s="33" customFormat="1" ht="18" customHeight="1" x14ac:dyDescent="0.25">
      <c r="A13" s="52" t="s">
        <v>34</v>
      </c>
      <c r="B13" s="31">
        <v>912</v>
      </c>
      <c r="C13" s="31">
        <f>[5]Послуги!$B13-'12'!C13</f>
        <v>859</v>
      </c>
      <c r="D13" s="57">
        <f t="shared" si="0"/>
        <v>94.188596491228068</v>
      </c>
      <c r="E13" s="31">
        <v>281</v>
      </c>
      <c r="F13" s="31">
        <f>[5]Послуги!$C13-'12'!F13</f>
        <v>305</v>
      </c>
      <c r="G13" s="57">
        <f t="shared" si="1"/>
        <v>108.54092526690391</v>
      </c>
      <c r="H13" s="31">
        <v>148</v>
      </c>
      <c r="I13" s="31">
        <f>[5]Послуги!$D13-'12'!I13</f>
        <v>73</v>
      </c>
      <c r="J13" s="57">
        <f t="shared" si="2"/>
        <v>49.324324324324323</v>
      </c>
      <c r="K13" s="31">
        <v>8</v>
      </c>
      <c r="L13" s="31">
        <f>[5]Послуги!$E13-'12'!L13</f>
        <v>12</v>
      </c>
      <c r="M13" s="57">
        <f t="shared" si="3"/>
        <v>150</v>
      </c>
      <c r="N13" s="31">
        <v>2</v>
      </c>
      <c r="O13" s="31">
        <f>[5]Послуги!$F13-'12'!O13</f>
        <v>3</v>
      </c>
      <c r="P13" s="57">
        <f t="shared" si="4"/>
        <v>150</v>
      </c>
      <c r="Q13" s="31">
        <v>216</v>
      </c>
      <c r="R13" s="46">
        <f>[5]Послуги!$G13-'12'!R13</f>
        <v>241</v>
      </c>
      <c r="S13" s="57">
        <f t="shared" si="5"/>
        <v>111.57407407407408</v>
      </c>
      <c r="T13" s="31">
        <v>717</v>
      </c>
      <c r="U13" s="46">
        <f>[5]Послуги!$H13-'12'!U13</f>
        <v>715</v>
      </c>
      <c r="V13" s="57">
        <f t="shared" si="6"/>
        <v>99.721059972105991</v>
      </c>
      <c r="W13" s="31">
        <v>172</v>
      </c>
      <c r="X13" s="46">
        <f>[5]Послуги!$I13-'12'!X13</f>
        <v>187</v>
      </c>
      <c r="Y13" s="57">
        <f t="shared" si="7"/>
        <v>108.72093023255813</v>
      </c>
      <c r="Z13" s="31">
        <v>141</v>
      </c>
      <c r="AA13" s="46">
        <f>[5]Послуги!$J13-'12'!AA13</f>
        <v>161</v>
      </c>
      <c r="AB13" s="57">
        <f t="shared" si="8"/>
        <v>114.18439716312056</v>
      </c>
      <c r="AC13" s="29"/>
      <c r="AD13" s="32"/>
    </row>
    <row r="14" spans="1:32" s="33" customFormat="1" ht="18" customHeight="1" x14ac:dyDescent="0.25">
      <c r="A14" s="52" t="s">
        <v>35</v>
      </c>
      <c r="B14" s="31">
        <v>250</v>
      </c>
      <c r="C14" s="31">
        <f>[5]Послуги!$B14-'12'!C14</f>
        <v>249</v>
      </c>
      <c r="D14" s="57">
        <f t="shared" si="0"/>
        <v>99.6</v>
      </c>
      <c r="E14" s="31">
        <v>165</v>
      </c>
      <c r="F14" s="31">
        <f>[5]Послуги!$C14-'12'!F14</f>
        <v>168</v>
      </c>
      <c r="G14" s="57">
        <f t="shared" si="1"/>
        <v>101.81818181818181</v>
      </c>
      <c r="H14" s="31">
        <v>56</v>
      </c>
      <c r="I14" s="31">
        <f>[5]Послуги!$D14-'12'!I14</f>
        <v>41</v>
      </c>
      <c r="J14" s="57">
        <f t="shared" si="2"/>
        <v>73.214285714285708</v>
      </c>
      <c r="K14" s="31">
        <v>30</v>
      </c>
      <c r="L14" s="31">
        <f>[5]Послуги!$E14-'12'!L14</f>
        <v>18</v>
      </c>
      <c r="M14" s="57">
        <f t="shared" si="3"/>
        <v>60</v>
      </c>
      <c r="N14" s="31">
        <v>29</v>
      </c>
      <c r="O14" s="31">
        <f>[5]Послуги!$F14-'12'!O14</f>
        <v>11</v>
      </c>
      <c r="P14" s="57">
        <f t="shared" si="4"/>
        <v>37.931034482758619</v>
      </c>
      <c r="Q14" s="31">
        <v>149</v>
      </c>
      <c r="R14" s="46">
        <f>[5]Послуги!$G14-'12'!R14</f>
        <v>135</v>
      </c>
      <c r="S14" s="57">
        <f t="shared" si="5"/>
        <v>90.604026845637591</v>
      </c>
      <c r="T14" s="31">
        <v>177</v>
      </c>
      <c r="U14" s="46">
        <f>[5]Послуги!$H14-'12'!U14</f>
        <v>189</v>
      </c>
      <c r="V14" s="57">
        <f t="shared" si="6"/>
        <v>106.77966101694916</v>
      </c>
      <c r="W14" s="31">
        <v>103</v>
      </c>
      <c r="X14" s="46">
        <f>[5]Послуги!$I14-'12'!X14</f>
        <v>110</v>
      </c>
      <c r="Y14" s="57">
        <f t="shared" si="7"/>
        <v>106.79611650485437</v>
      </c>
      <c r="Z14" s="31">
        <v>95</v>
      </c>
      <c r="AA14" s="46">
        <f>[5]Послуги!$J14-'12'!AA14</f>
        <v>100</v>
      </c>
      <c r="AB14" s="57">
        <f t="shared" si="8"/>
        <v>105.26315789473684</v>
      </c>
      <c r="AC14" s="29"/>
      <c r="AD14" s="32"/>
    </row>
    <row r="15" spans="1:32" s="33" customFormat="1" ht="18" customHeight="1" x14ac:dyDescent="0.25">
      <c r="A15" s="52" t="s">
        <v>36</v>
      </c>
      <c r="B15" s="31">
        <v>944</v>
      </c>
      <c r="C15" s="31">
        <f>[5]Послуги!$B15-'12'!C15</f>
        <v>942</v>
      </c>
      <c r="D15" s="57">
        <f t="shared" si="0"/>
        <v>99.788135593220346</v>
      </c>
      <c r="E15" s="31">
        <v>320</v>
      </c>
      <c r="F15" s="31">
        <f>[5]Послуги!$C15-'12'!F15</f>
        <v>237</v>
      </c>
      <c r="G15" s="57">
        <f t="shared" si="1"/>
        <v>74.0625</v>
      </c>
      <c r="H15" s="31">
        <v>98</v>
      </c>
      <c r="I15" s="31">
        <f>[5]Послуги!$D15-'12'!I15</f>
        <v>73</v>
      </c>
      <c r="J15" s="57">
        <f t="shared" si="2"/>
        <v>74.489795918367349</v>
      </c>
      <c r="K15" s="31">
        <v>26</v>
      </c>
      <c r="L15" s="31">
        <f>[5]Послуги!$E15-'12'!L15</f>
        <v>12</v>
      </c>
      <c r="M15" s="57">
        <f t="shared" si="3"/>
        <v>46.153846153846153</v>
      </c>
      <c r="N15" s="31">
        <v>1</v>
      </c>
      <c r="O15" s="31">
        <f>[5]Послуги!$F15-'12'!O15</f>
        <v>5</v>
      </c>
      <c r="P15" s="57">
        <f t="shared" si="4"/>
        <v>500</v>
      </c>
      <c r="Q15" s="31">
        <v>253</v>
      </c>
      <c r="R15" s="46">
        <f>[5]Послуги!$G15-'12'!R15</f>
        <v>193</v>
      </c>
      <c r="S15" s="57">
        <f t="shared" si="5"/>
        <v>76.284584980237156</v>
      </c>
      <c r="T15" s="31">
        <v>825</v>
      </c>
      <c r="U15" s="46">
        <f>[5]Послуги!$H15-'12'!U15</f>
        <v>829</v>
      </c>
      <c r="V15" s="57">
        <f t="shared" si="6"/>
        <v>100.48484848484848</v>
      </c>
      <c r="W15" s="31">
        <v>216</v>
      </c>
      <c r="X15" s="46">
        <f>[5]Послуги!$I15-'12'!X15</f>
        <v>128</v>
      </c>
      <c r="Y15" s="57">
        <f t="shared" si="7"/>
        <v>59.259259259259252</v>
      </c>
      <c r="Z15" s="31">
        <v>200</v>
      </c>
      <c r="AA15" s="46">
        <f>[5]Послуги!$J15-'12'!AA15</f>
        <v>111</v>
      </c>
      <c r="AB15" s="57">
        <f t="shared" si="8"/>
        <v>55.500000000000007</v>
      </c>
      <c r="AC15" s="29"/>
      <c r="AD15" s="32"/>
    </row>
    <row r="16" spans="1:32" s="33" customFormat="1" ht="18" customHeight="1" x14ac:dyDescent="0.25">
      <c r="A16" s="52" t="s">
        <v>37</v>
      </c>
      <c r="B16" s="31">
        <v>721</v>
      </c>
      <c r="C16" s="31">
        <f>[5]Послуги!$B16-'12'!C16</f>
        <v>675</v>
      </c>
      <c r="D16" s="57">
        <f t="shared" si="0"/>
        <v>93.619972260748966</v>
      </c>
      <c r="E16" s="31">
        <v>239</v>
      </c>
      <c r="F16" s="31">
        <f>[5]Послуги!$C16-'12'!F16</f>
        <v>199</v>
      </c>
      <c r="G16" s="57">
        <f t="shared" si="1"/>
        <v>83.26359832635984</v>
      </c>
      <c r="H16" s="31">
        <v>75</v>
      </c>
      <c r="I16" s="31">
        <f>[5]Послуги!$D16-'12'!I16</f>
        <v>40</v>
      </c>
      <c r="J16" s="57">
        <f t="shared" si="2"/>
        <v>53.333333333333336</v>
      </c>
      <c r="K16" s="31">
        <v>27</v>
      </c>
      <c r="L16" s="31">
        <f>[5]Послуги!$E16-'12'!L16</f>
        <v>20</v>
      </c>
      <c r="M16" s="57">
        <f t="shared" si="3"/>
        <v>74.074074074074076</v>
      </c>
      <c r="N16" s="31">
        <v>37</v>
      </c>
      <c r="O16" s="31">
        <f>[5]Послуги!$F16-'12'!O16</f>
        <v>6</v>
      </c>
      <c r="P16" s="57">
        <f t="shared" si="4"/>
        <v>16.216216216216218</v>
      </c>
      <c r="Q16" s="31">
        <v>225</v>
      </c>
      <c r="R16" s="46">
        <f>[5]Послуги!$G16-'12'!R16</f>
        <v>193</v>
      </c>
      <c r="S16" s="57">
        <f t="shared" si="5"/>
        <v>85.777777777777771</v>
      </c>
      <c r="T16" s="31">
        <v>635</v>
      </c>
      <c r="U16" s="46">
        <f>[5]Послуги!$H16-'12'!U16</f>
        <v>606</v>
      </c>
      <c r="V16" s="57">
        <f t="shared" si="6"/>
        <v>95.433070866141733</v>
      </c>
      <c r="W16" s="31">
        <v>154</v>
      </c>
      <c r="X16" s="46">
        <f>[5]Послуги!$I16-'12'!X16</f>
        <v>130</v>
      </c>
      <c r="Y16" s="57">
        <f t="shared" si="7"/>
        <v>84.415584415584405</v>
      </c>
      <c r="Z16" s="31">
        <v>142</v>
      </c>
      <c r="AA16" s="46">
        <f>[5]Послуги!$J16-'12'!AA16</f>
        <v>127</v>
      </c>
      <c r="AB16" s="57">
        <f t="shared" si="8"/>
        <v>89.436619718309856</v>
      </c>
      <c r="AC16" s="29"/>
      <c r="AD16" s="32"/>
    </row>
    <row r="17" spans="1:30" s="33" customFormat="1" ht="18" customHeight="1" x14ac:dyDescent="0.25">
      <c r="A17" s="52" t="s">
        <v>38</v>
      </c>
      <c r="B17" s="31">
        <v>633</v>
      </c>
      <c r="C17" s="31">
        <f>[5]Послуги!$B17-'12'!C17</f>
        <v>682</v>
      </c>
      <c r="D17" s="57">
        <f t="shared" si="0"/>
        <v>107.74091627172196</v>
      </c>
      <c r="E17" s="31">
        <v>324</v>
      </c>
      <c r="F17" s="31">
        <f>[5]Послуги!$C17-'12'!F17</f>
        <v>364</v>
      </c>
      <c r="G17" s="57">
        <f t="shared" si="1"/>
        <v>112.34567901234568</v>
      </c>
      <c r="H17" s="31">
        <v>166</v>
      </c>
      <c r="I17" s="31">
        <f>[5]Послуги!$D17-'12'!I17</f>
        <v>126</v>
      </c>
      <c r="J17" s="57">
        <f t="shared" si="2"/>
        <v>75.903614457831324</v>
      </c>
      <c r="K17" s="31">
        <v>50</v>
      </c>
      <c r="L17" s="31">
        <f>[5]Послуги!$E17-'12'!L17</f>
        <v>37</v>
      </c>
      <c r="M17" s="57">
        <f t="shared" si="3"/>
        <v>74</v>
      </c>
      <c r="N17" s="31">
        <v>11</v>
      </c>
      <c r="O17" s="31">
        <f>[5]Послуги!$F17-'12'!O17</f>
        <v>3</v>
      </c>
      <c r="P17" s="57">
        <f t="shared" si="4"/>
        <v>27.27272727272727</v>
      </c>
      <c r="Q17" s="31">
        <v>275</v>
      </c>
      <c r="R17" s="46">
        <f>[5]Послуги!$G17-'12'!R17</f>
        <v>269</v>
      </c>
      <c r="S17" s="57">
        <f t="shared" si="5"/>
        <v>97.818181818181813</v>
      </c>
      <c r="T17" s="31">
        <v>436</v>
      </c>
      <c r="U17" s="46">
        <f>[5]Послуги!$H17-'12'!U17</f>
        <v>482</v>
      </c>
      <c r="V17" s="57">
        <f t="shared" si="6"/>
        <v>110.55045871559632</v>
      </c>
      <c r="W17" s="31">
        <v>176</v>
      </c>
      <c r="X17" s="46">
        <f>[5]Послуги!$I17-'12'!X17</f>
        <v>212</v>
      </c>
      <c r="Y17" s="57">
        <f t="shared" si="7"/>
        <v>120.45454545454545</v>
      </c>
      <c r="Z17" s="31">
        <v>168</v>
      </c>
      <c r="AA17" s="46">
        <f>[5]Послуги!$J17-'12'!AA17</f>
        <v>191</v>
      </c>
      <c r="AB17" s="57">
        <f t="shared" si="8"/>
        <v>113.69047619047619</v>
      </c>
      <c r="AC17" s="29"/>
      <c r="AD17" s="32"/>
    </row>
    <row r="18" spans="1:30" s="33" customFormat="1" ht="18" customHeight="1" x14ac:dyDescent="0.25">
      <c r="A18" s="52" t="s">
        <v>39</v>
      </c>
      <c r="B18" s="31">
        <v>870</v>
      </c>
      <c r="C18" s="31">
        <f>[5]Послуги!$B18-'12'!C18</f>
        <v>813</v>
      </c>
      <c r="D18" s="57">
        <f t="shared" si="0"/>
        <v>93.448275862068968</v>
      </c>
      <c r="E18" s="31">
        <v>263</v>
      </c>
      <c r="F18" s="31">
        <f>[5]Послуги!$C18-'12'!F18</f>
        <v>257</v>
      </c>
      <c r="G18" s="57">
        <f t="shared" si="1"/>
        <v>97.718631178707227</v>
      </c>
      <c r="H18" s="31">
        <v>82</v>
      </c>
      <c r="I18" s="31">
        <f>[5]Послуги!$D18-'12'!I18</f>
        <v>45</v>
      </c>
      <c r="J18" s="57">
        <f t="shared" si="2"/>
        <v>54.878048780487809</v>
      </c>
      <c r="K18" s="31">
        <v>13</v>
      </c>
      <c r="L18" s="31">
        <f>[5]Послуги!$E18-'12'!L18</f>
        <v>0</v>
      </c>
      <c r="M18" s="57">
        <f t="shared" si="3"/>
        <v>0</v>
      </c>
      <c r="N18" s="31">
        <v>0</v>
      </c>
      <c r="O18" s="31">
        <f>[5]Послуги!$F18-'12'!O18</f>
        <v>4</v>
      </c>
      <c r="P18" s="57">
        <f t="shared" si="4"/>
        <v>0</v>
      </c>
      <c r="Q18" s="31">
        <v>255</v>
      </c>
      <c r="R18" s="46">
        <f>[5]Послуги!$G18-'12'!R18</f>
        <v>202</v>
      </c>
      <c r="S18" s="57">
        <f t="shared" si="5"/>
        <v>79.215686274509807</v>
      </c>
      <c r="T18" s="31">
        <v>769</v>
      </c>
      <c r="U18" s="46">
        <f>[5]Послуги!$H18-'12'!U18</f>
        <v>737</v>
      </c>
      <c r="V18" s="57">
        <f t="shared" si="6"/>
        <v>95.838751625487646</v>
      </c>
      <c r="W18" s="31">
        <v>190</v>
      </c>
      <c r="X18" s="46">
        <f>[5]Послуги!$I18-'12'!X18</f>
        <v>181</v>
      </c>
      <c r="Y18" s="57">
        <f t="shared" si="7"/>
        <v>95.263157894736835</v>
      </c>
      <c r="Z18" s="31">
        <v>161</v>
      </c>
      <c r="AA18" s="46">
        <f>[5]Послуги!$J18-'12'!AA18</f>
        <v>157</v>
      </c>
      <c r="AB18" s="57">
        <f t="shared" si="8"/>
        <v>97.515527950310556</v>
      </c>
      <c r="AC18" s="29"/>
      <c r="AD18" s="32"/>
    </row>
    <row r="19" spans="1:30" s="33" customFormat="1" ht="18" customHeight="1" x14ac:dyDescent="0.25">
      <c r="A19" s="52" t="s">
        <v>40</v>
      </c>
      <c r="B19" s="31">
        <v>1704</v>
      </c>
      <c r="C19" s="31">
        <f>[5]Послуги!$B19-'12'!C19</f>
        <v>1779</v>
      </c>
      <c r="D19" s="57">
        <f t="shared" si="0"/>
        <v>104.40140845070422</v>
      </c>
      <c r="E19" s="31">
        <v>494</v>
      </c>
      <c r="F19" s="31">
        <f>[5]Послуги!$C19-'12'!F19</f>
        <v>656</v>
      </c>
      <c r="G19" s="57">
        <f t="shared" si="1"/>
        <v>132.7935222672065</v>
      </c>
      <c r="H19" s="31">
        <v>281</v>
      </c>
      <c r="I19" s="31">
        <f>[5]Послуги!$D19-'12'!I19</f>
        <v>223</v>
      </c>
      <c r="J19" s="57">
        <f t="shared" si="2"/>
        <v>79.359430604982208</v>
      </c>
      <c r="K19" s="31">
        <v>60</v>
      </c>
      <c r="L19" s="31">
        <f>[5]Послуги!$E19-'12'!L19</f>
        <v>68</v>
      </c>
      <c r="M19" s="57">
        <f t="shared" si="3"/>
        <v>113.33333333333333</v>
      </c>
      <c r="N19" s="31">
        <v>53</v>
      </c>
      <c r="O19" s="31">
        <f>[5]Послуги!$F19-'12'!O19</f>
        <v>77</v>
      </c>
      <c r="P19" s="57">
        <f t="shared" si="4"/>
        <v>145.28301886792451</v>
      </c>
      <c r="Q19" s="31">
        <v>470</v>
      </c>
      <c r="R19" s="46">
        <f>[5]Послуги!$G19-'12'!R19</f>
        <v>595</v>
      </c>
      <c r="S19" s="57">
        <f t="shared" si="5"/>
        <v>126.59574468085107</v>
      </c>
      <c r="T19" s="31">
        <v>1387</v>
      </c>
      <c r="U19" s="46">
        <f>[5]Послуги!$H19-'12'!U19</f>
        <v>1383</v>
      </c>
      <c r="V19" s="57">
        <f t="shared" si="6"/>
        <v>99.711607786589767</v>
      </c>
      <c r="W19" s="31">
        <v>257</v>
      </c>
      <c r="X19" s="46">
        <f>[5]Послуги!$I19-'12'!X19</f>
        <v>390</v>
      </c>
      <c r="Y19" s="57">
        <f t="shared" si="7"/>
        <v>151.75097276264592</v>
      </c>
      <c r="Z19" s="31">
        <v>233</v>
      </c>
      <c r="AA19" s="46">
        <f>[5]Послуги!$J19-'12'!AA19</f>
        <v>366</v>
      </c>
      <c r="AB19" s="57">
        <f t="shared" si="8"/>
        <v>157.08154506437768</v>
      </c>
      <c r="AC19" s="29"/>
      <c r="AD19" s="32"/>
    </row>
    <row r="20" spans="1:30" s="33" customFormat="1" ht="18" customHeight="1" x14ac:dyDescent="0.25">
      <c r="A20" s="52" t="s">
        <v>41</v>
      </c>
      <c r="B20" s="31">
        <v>452</v>
      </c>
      <c r="C20" s="31">
        <f>[5]Послуги!$B20-'12'!C20</f>
        <v>463</v>
      </c>
      <c r="D20" s="57">
        <f t="shared" si="0"/>
        <v>102.43362831858407</v>
      </c>
      <c r="E20" s="31">
        <v>171</v>
      </c>
      <c r="F20" s="31">
        <f>[5]Послуги!$C20-'12'!F20</f>
        <v>138</v>
      </c>
      <c r="G20" s="57">
        <f t="shared" si="1"/>
        <v>80.701754385964904</v>
      </c>
      <c r="H20" s="31">
        <v>96</v>
      </c>
      <c r="I20" s="31">
        <f>[5]Послуги!$D20-'12'!I20</f>
        <v>27</v>
      </c>
      <c r="J20" s="57">
        <f t="shared" si="2"/>
        <v>28.125</v>
      </c>
      <c r="K20" s="31">
        <v>13</v>
      </c>
      <c r="L20" s="31">
        <f>[5]Послуги!$E20-'12'!L20</f>
        <v>4</v>
      </c>
      <c r="M20" s="57">
        <f t="shared" si="3"/>
        <v>30.76923076923077</v>
      </c>
      <c r="N20" s="31">
        <v>41</v>
      </c>
      <c r="O20" s="31">
        <f>[5]Послуги!$F20-'12'!O20</f>
        <v>15</v>
      </c>
      <c r="P20" s="57">
        <f t="shared" si="4"/>
        <v>36.585365853658537</v>
      </c>
      <c r="Q20" s="31">
        <v>166</v>
      </c>
      <c r="R20" s="46">
        <f>[5]Послуги!$G20-'12'!R20</f>
        <v>97</v>
      </c>
      <c r="S20" s="57">
        <f t="shared" si="5"/>
        <v>58.433734939759042</v>
      </c>
      <c r="T20" s="31">
        <v>341</v>
      </c>
      <c r="U20" s="46">
        <f>[5]Послуги!$H20-'12'!U20</f>
        <v>407</v>
      </c>
      <c r="V20" s="57">
        <f t="shared" si="6"/>
        <v>119.35483870967742</v>
      </c>
      <c r="W20" s="31">
        <v>91</v>
      </c>
      <c r="X20" s="46">
        <f>[5]Послуги!$I20-'12'!X20</f>
        <v>89</v>
      </c>
      <c r="Y20" s="57">
        <f t="shared" si="7"/>
        <v>97.802197802197796</v>
      </c>
      <c r="Z20" s="31">
        <v>82</v>
      </c>
      <c r="AA20" s="46">
        <f>[5]Послуги!$J20-'12'!AA20</f>
        <v>75</v>
      </c>
      <c r="AB20" s="57">
        <f t="shared" si="8"/>
        <v>91.463414634146346</v>
      </c>
      <c r="AC20" s="29"/>
      <c r="AD20" s="32"/>
    </row>
    <row r="21" spans="1:30" s="33" customFormat="1" ht="18" customHeight="1" x14ac:dyDescent="0.25">
      <c r="A21" s="52" t="s">
        <v>42</v>
      </c>
      <c r="B21" s="31">
        <v>616</v>
      </c>
      <c r="C21" s="31">
        <f>[5]Послуги!$B21-'12'!C21</f>
        <v>527</v>
      </c>
      <c r="D21" s="57">
        <f t="shared" si="0"/>
        <v>85.55194805194806</v>
      </c>
      <c r="E21" s="31">
        <v>269</v>
      </c>
      <c r="F21" s="31">
        <f>[5]Послуги!$C21-'12'!F21</f>
        <v>245</v>
      </c>
      <c r="G21" s="57">
        <f t="shared" si="1"/>
        <v>91.078066914498152</v>
      </c>
      <c r="H21" s="31">
        <v>129</v>
      </c>
      <c r="I21" s="31">
        <f>[5]Послуги!$D21-'12'!I21</f>
        <v>56</v>
      </c>
      <c r="J21" s="57">
        <f t="shared" si="2"/>
        <v>43.410852713178294</v>
      </c>
      <c r="K21" s="31">
        <v>11</v>
      </c>
      <c r="L21" s="31">
        <f>[5]Послуги!$E21-'12'!L21</f>
        <v>3</v>
      </c>
      <c r="M21" s="57">
        <f t="shared" si="3"/>
        <v>27.27272727272727</v>
      </c>
      <c r="N21" s="31">
        <v>33</v>
      </c>
      <c r="O21" s="31">
        <f>[5]Послуги!$F21-'12'!O21</f>
        <v>23</v>
      </c>
      <c r="P21" s="57">
        <f t="shared" si="4"/>
        <v>69.696969696969703</v>
      </c>
      <c r="Q21" s="31">
        <v>211</v>
      </c>
      <c r="R21" s="46">
        <f>[5]Послуги!$G21-'12'!R21</f>
        <v>182</v>
      </c>
      <c r="S21" s="57">
        <f t="shared" si="5"/>
        <v>86.255924170616112</v>
      </c>
      <c r="T21" s="31">
        <v>429</v>
      </c>
      <c r="U21" s="46">
        <f>[5]Послуги!$H21-'12'!U21</f>
        <v>428</v>
      </c>
      <c r="V21" s="57">
        <f t="shared" si="6"/>
        <v>99.766899766899769</v>
      </c>
      <c r="W21" s="31">
        <v>148</v>
      </c>
      <c r="X21" s="46">
        <f>[5]Послуги!$I21-'12'!X21</f>
        <v>157</v>
      </c>
      <c r="Y21" s="57">
        <f t="shared" si="7"/>
        <v>106.08108108108108</v>
      </c>
      <c r="Z21" s="31">
        <v>130</v>
      </c>
      <c r="AA21" s="46">
        <f>[5]Послуги!$J21-'12'!AA21</f>
        <v>144</v>
      </c>
      <c r="AB21" s="57">
        <f t="shared" si="8"/>
        <v>110.76923076923077</v>
      </c>
      <c r="AC21" s="29"/>
      <c r="AD21" s="32"/>
    </row>
    <row r="22" spans="1:30" s="33" customFormat="1" ht="18" customHeight="1" x14ac:dyDescent="0.25">
      <c r="A22" s="52" t="s">
        <v>43</v>
      </c>
      <c r="B22" s="31">
        <v>337</v>
      </c>
      <c r="C22" s="31">
        <f>[5]Послуги!$B22-'12'!C22</f>
        <v>283</v>
      </c>
      <c r="D22" s="57">
        <f t="shared" si="0"/>
        <v>83.976261127596445</v>
      </c>
      <c r="E22" s="31">
        <v>259</v>
      </c>
      <c r="F22" s="31">
        <f>[5]Послуги!$C22-'12'!F22</f>
        <v>258</v>
      </c>
      <c r="G22" s="57">
        <f t="shared" si="1"/>
        <v>99.613899613899619</v>
      </c>
      <c r="H22" s="31">
        <v>114</v>
      </c>
      <c r="I22" s="31">
        <f>[5]Послуги!$D22-'12'!I22</f>
        <v>61</v>
      </c>
      <c r="J22" s="57">
        <f t="shared" si="2"/>
        <v>53.508771929824562</v>
      </c>
      <c r="K22" s="31">
        <v>37</v>
      </c>
      <c r="L22" s="31">
        <f>[5]Послуги!$E22-'12'!L22</f>
        <v>21</v>
      </c>
      <c r="M22" s="57">
        <f t="shared" si="3"/>
        <v>56.756756756756758</v>
      </c>
      <c r="N22" s="31">
        <v>0</v>
      </c>
      <c r="O22" s="31">
        <f>[5]Послуги!$F22-'12'!O22</f>
        <v>9</v>
      </c>
      <c r="P22" s="57">
        <f t="shared" si="4"/>
        <v>0</v>
      </c>
      <c r="Q22" s="31">
        <v>257</v>
      </c>
      <c r="R22" s="46">
        <f>[5]Послуги!$G22-'12'!R22</f>
        <v>255</v>
      </c>
      <c r="S22" s="57">
        <f t="shared" si="5"/>
        <v>99.221789883268485</v>
      </c>
      <c r="T22" s="31">
        <v>150</v>
      </c>
      <c r="U22" s="46">
        <f>[5]Послуги!$H22-'12'!U22</f>
        <v>185</v>
      </c>
      <c r="V22" s="57">
        <f t="shared" si="6"/>
        <v>123.33333333333334</v>
      </c>
      <c r="W22" s="31">
        <v>136</v>
      </c>
      <c r="X22" s="46">
        <f>[5]Послуги!$I22-'12'!X22</f>
        <v>167</v>
      </c>
      <c r="Y22" s="57">
        <f t="shared" si="7"/>
        <v>122.79411764705883</v>
      </c>
      <c r="Z22" s="31">
        <v>117</v>
      </c>
      <c r="AA22" s="46">
        <f>[5]Послуги!$J22-'12'!AA22</f>
        <v>152</v>
      </c>
      <c r="AB22" s="57">
        <f t="shared" si="8"/>
        <v>129.91452991452991</v>
      </c>
      <c r="AC22" s="29"/>
      <c r="AD22" s="32"/>
    </row>
    <row r="23" spans="1:30" s="33" customFormat="1" ht="18" customHeight="1" x14ac:dyDescent="0.25">
      <c r="A23" s="52" t="s">
        <v>44</v>
      </c>
      <c r="B23" s="31">
        <v>598</v>
      </c>
      <c r="C23" s="31">
        <f>[5]Послуги!$B23-'12'!C23</f>
        <v>544</v>
      </c>
      <c r="D23" s="57">
        <f t="shared" si="0"/>
        <v>90.969899665551836</v>
      </c>
      <c r="E23" s="31">
        <v>314</v>
      </c>
      <c r="F23" s="31">
        <f>[5]Послуги!$C23-'12'!F23</f>
        <v>305</v>
      </c>
      <c r="G23" s="57">
        <f t="shared" si="1"/>
        <v>97.133757961783445</v>
      </c>
      <c r="H23" s="31">
        <v>60</v>
      </c>
      <c r="I23" s="31">
        <f>[5]Послуги!$D23-'12'!I23</f>
        <v>39</v>
      </c>
      <c r="J23" s="57">
        <f t="shared" si="2"/>
        <v>65</v>
      </c>
      <c r="K23" s="31">
        <v>16</v>
      </c>
      <c r="L23" s="31">
        <f>[5]Послуги!$E23-'12'!L23</f>
        <v>17</v>
      </c>
      <c r="M23" s="57">
        <f t="shared" si="3"/>
        <v>106.25</v>
      </c>
      <c r="N23" s="31">
        <v>6</v>
      </c>
      <c r="O23" s="31">
        <f>[5]Послуги!$F23-'12'!O23</f>
        <v>13</v>
      </c>
      <c r="P23" s="57">
        <f t="shared" si="4"/>
        <v>216.66666666666666</v>
      </c>
      <c r="Q23" s="31">
        <v>279</v>
      </c>
      <c r="R23" s="46">
        <f>[5]Послуги!$G23-'12'!R23</f>
        <v>163</v>
      </c>
      <c r="S23" s="57">
        <f t="shared" si="5"/>
        <v>58.422939068100355</v>
      </c>
      <c r="T23" s="31">
        <v>520</v>
      </c>
      <c r="U23" s="46">
        <f>[5]Послуги!$H23-'12'!U23</f>
        <v>459</v>
      </c>
      <c r="V23" s="57">
        <f t="shared" si="6"/>
        <v>88.269230769230774</v>
      </c>
      <c r="W23" s="31">
        <v>247</v>
      </c>
      <c r="X23" s="46">
        <f>[5]Послуги!$I23-'12'!X23</f>
        <v>220</v>
      </c>
      <c r="Y23" s="57">
        <f t="shared" si="7"/>
        <v>89.068825910931167</v>
      </c>
      <c r="Z23" s="31">
        <v>227</v>
      </c>
      <c r="AA23" s="46">
        <f>[5]Послуги!$J23-'12'!AA23</f>
        <v>186</v>
      </c>
      <c r="AB23" s="57">
        <f t="shared" si="8"/>
        <v>81.93832599118943</v>
      </c>
      <c r="AC23" s="29"/>
      <c r="AD23" s="32"/>
    </row>
    <row r="24" spans="1:30" s="33" customFormat="1" ht="18" customHeight="1" x14ac:dyDescent="0.25">
      <c r="A24" s="52" t="s">
        <v>45</v>
      </c>
      <c r="B24" s="31">
        <v>692</v>
      </c>
      <c r="C24" s="31">
        <f>[5]Послуги!$B24-'12'!C24</f>
        <v>653</v>
      </c>
      <c r="D24" s="57">
        <f t="shared" si="0"/>
        <v>94.364161849710982</v>
      </c>
      <c r="E24" s="31">
        <v>255</v>
      </c>
      <c r="F24" s="31">
        <f>[5]Послуги!$C24-'12'!F24</f>
        <v>262</v>
      </c>
      <c r="G24" s="57">
        <f t="shared" si="1"/>
        <v>102.74509803921568</v>
      </c>
      <c r="H24" s="31">
        <v>119</v>
      </c>
      <c r="I24" s="31">
        <f>[5]Послуги!$D24-'12'!I24</f>
        <v>82</v>
      </c>
      <c r="J24" s="57">
        <f t="shared" si="2"/>
        <v>68.907563025210081</v>
      </c>
      <c r="K24" s="31">
        <v>41</v>
      </c>
      <c r="L24" s="31">
        <f>[5]Послуги!$E24-'12'!L24</f>
        <v>16</v>
      </c>
      <c r="M24" s="57">
        <f t="shared" si="3"/>
        <v>39.024390243902438</v>
      </c>
      <c r="N24" s="31">
        <v>19</v>
      </c>
      <c r="O24" s="31">
        <f>[5]Послуги!$F24-'12'!O24</f>
        <v>9</v>
      </c>
      <c r="P24" s="57">
        <f t="shared" si="4"/>
        <v>47.368421052631575</v>
      </c>
      <c r="Q24" s="31">
        <v>229</v>
      </c>
      <c r="R24" s="46">
        <f>[5]Послуги!$G24-'12'!R24</f>
        <v>174</v>
      </c>
      <c r="S24" s="57">
        <f t="shared" si="5"/>
        <v>75.982532751091696</v>
      </c>
      <c r="T24" s="31">
        <v>534</v>
      </c>
      <c r="U24" s="46">
        <f>[5]Послуги!$H24-'12'!U24</f>
        <v>533</v>
      </c>
      <c r="V24" s="57">
        <f t="shared" si="6"/>
        <v>99.812734082397</v>
      </c>
      <c r="W24" s="31">
        <v>130</v>
      </c>
      <c r="X24" s="46">
        <f>[5]Послуги!$I24-'12'!X24</f>
        <v>154</v>
      </c>
      <c r="Y24" s="57">
        <f t="shared" si="7"/>
        <v>118.46153846153847</v>
      </c>
      <c r="Z24" s="31">
        <v>117</v>
      </c>
      <c r="AA24" s="46">
        <f>[5]Послуги!$J24-'12'!AA24</f>
        <v>140</v>
      </c>
      <c r="AB24" s="57">
        <f t="shared" si="8"/>
        <v>119.65811965811966</v>
      </c>
      <c r="AC24" s="29"/>
      <c r="AD24" s="32"/>
    </row>
    <row r="25" spans="1:30" s="33" customFormat="1" ht="18" customHeight="1" x14ac:dyDescent="0.25">
      <c r="A25" s="53" t="s">
        <v>46</v>
      </c>
      <c r="B25" s="31">
        <v>735</v>
      </c>
      <c r="C25" s="31">
        <f>[5]Послуги!$B25-'12'!C25</f>
        <v>751</v>
      </c>
      <c r="D25" s="57">
        <f t="shared" si="0"/>
        <v>102.17687074829931</v>
      </c>
      <c r="E25" s="31">
        <v>335</v>
      </c>
      <c r="F25" s="31">
        <f>[5]Послуги!$C25-'12'!F25</f>
        <v>290</v>
      </c>
      <c r="G25" s="57">
        <f t="shared" si="1"/>
        <v>86.567164179104466</v>
      </c>
      <c r="H25" s="31">
        <v>111</v>
      </c>
      <c r="I25" s="31">
        <f>[5]Послуги!$D25-'12'!I25</f>
        <v>80</v>
      </c>
      <c r="J25" s="57">
        <f t="shared" si="2"/>
        <v>72.072072072072075</v>
      </c>
      <c r="K25" s="31">
        <v>41</v>
      </c>
      <c r="L25" s="31">
        <f>[5]Послуги!$E25-'12'!L25</f>
        <v>25</v>
      </c>
      <c r="M25" s="57">
        <f t="shared" si="3"/>
        <v>60.975609756097562</v>
      </c>
      <c r="N25" s="31">
        <v>10</v>
      </c>
      <c r="O25" s="31">
        <f>[5]Послуги!$F25-'12'!O25</f>
        <v>8</v>
      </c>
      <c r="P25" s="57">
        <f t="shared" si="4"/>
        <v>80</v>
      </c>
      <c r="Q25" s="31">
        <v>321</v>
      </c>
      <c r="R25" s="46">
        <f>[5]Послуги!$G25-'12'!R25</f>
        <v>261</v>
      </c>
      <c r="S25" s="57">
        <f t="shared" si="5"/>
        <v>81.308411214953267</v>
      </c>
      <c r="T25" s="31">
        <v>577</v>
      </c>
      <c r="U25" s="46">
        <f>[5]Послуги!$H25-'12'!U25</f>
        <v>614</v>
      </c>
      <c r="V25" s="57">
        <f t="shared" si="6"/>
        <v>106.41247833622182</v>
      </c>
      <c r="W25" s="31">
        <v>214</v>
      </c>
      <c r="X25" s="46">
        <f>[5]Послуги!$I25-'12'!X25</f>
        <v>168</v>
      </c>
      <c r="Y25" s="57">
        <f t="shared" si="7"/>
        <v>78.504672897196258</v>
      </c>
      <c r="Z25" s="31">
        <v>197</v>
      </c>
      <c r="AA25" s="46">
        <f>[5]Послуги!$J25-'12'!AA25</f>
        <v>140</v>
      </c>
      <c r="AB25" s="57">
        <f t="shared" si="8"/>
        <v>71.065989847715741</v>
      </c>
      <c r="AC25" s="29"/>
      <c r="AD25" s="32"/>
    </row>
    <row r="26" spans="1:30" s="33" customFormat="1" ht="18" customHeight="1" x14ac:dyDescent="0.25">
      <c r="A26" s="52" t="s">
        <v>47</v>
      </c>
      <c r="B26" s="31">
        <v>9342</v>
      </c>
      <c r="C26" s="31">
        <f>[5]Послуги!$B26-'12'!C26</f>
        <v>9001</v>
      </c>
      <c r="D26" s="57">
        <f t="shared" si="0"/>
        <v>96.349818026118612</v>
      </c>
      <c r="E26" s="31">
        <v>1255</v>
      </c>
      <c r="F26" s="31">
        <f>[5]Послуги!$C26-'12'!F26</f>
        <v>1786</v>
      </c>
      <c r="G26" s="57">
        <f t="shared" si="1"/>
        <v>142.31075697211156</v>
      </c>
      <c r="H26" s="31">
        <v>712</v>
      </c>
      <c r="I26" s="31">
        <f>[5]Послуги!$D26-'12'!I26</f>
        <v>331</v>
      </c>
      <c r="J26" s="57">
        <f t="shared" si="2"/>
        <v>46.488764044943821</v>
      </c>
      <c r="K26" s="31">
        <v>36</v>
      </c>
      <c r="L26" s="31">
        <f>[5]Послуги!$E26-'12'!L26</f>
        <v>9</v>
      </c>
      <c r="M26" s="57">
        <f t="shared" si="3"/>
        <v>25</v>
      </c>
      <c r="N26" s="31">
        <v>97</v>
      </c>
      <c r="O26" s="31">
        <f>[5]Послуги!$F26-'12'!O26</f>
        <v>38</v>
      </c>
      <c r="P26" s="57">
        <f t="shared" si="4"/>
        <v>39.175257731958766</v>
      </c>
      <c r="Q26" s="31">
        <v>905</v>
      </c>
      <c r="R26" s="46">
        <f>[5]Послуги!$G26-'12'!R26</f>
        <v>974</v>
      </c>
      <c r="S26" s="57">
        <f t="shared" si="5"/>
        <v>107.62430939226519</v>
      </c>
      <c r="T26" s="31">
        <v>8782</v>
      </c>
      <c r="U26" s="46">
        <f>[5]Послуги!$H26-'12'!U26</f>
        <v>6827</v>
      </c>
      <c r="V26" s="57">
        <f t="shared" si="6"/>
        <v>77.738556137554099</v>
      </c>
      <c r="W26" s="31">
        <v>903</v>
      </c>
      <c r="X26" s="46">
        <f>[5]Послуги!$I26-'12'!X26</f>
        <v>1168</v>
      </c>
      <c r="Y26" s="57">
        <f t="shared" si="7"/>
        <v>129.34662236987819</v>
      </c>
      <c r="Z26" s="31">
        <v>778</v>
      </c>
      <c r="AA26" s="46">
        <f>[5]Послуги!$J26-'12'!AA26</f>
        <v>956</v>
      </c>
      <c r="AB26" s="57">
        <f t="shared" si="8"/>
        <v>122.87917737789202</v>
      </c>
      <c r="AC26" s="29"/>
      <c r="AD26" s="32"/>
    </row>
    <row r="27" spans="1:30" s="33" customFormat="1" ht="18" customHeight="1" x14ac:dyDescent="0.25">
      <c r="A27" s="52" t="s">
        <v>48</v>
      </c>
      <c r="B27" s="31">
        <v>4099</v>
      </c>
      <c r="C27" s="31">
        <f>[5]Послуги!$B27-'12'!C27</f>
        <v>4006</v>
      </c>
      <c r="D27" s="57">
        <f t="shared" si="0"/>
        <v>97.731153939985361</v>
      </c>
      <c r="E27" s="31">
        <v>546</v>
      </c>
      <c r="F27" s="31">
        <f>[5]Послуги!$C27-'12'!F27</f>
        <v>649</v>
      </c>
      <c r="G27" s="57">
        <f t="shared" si="1"/>
        <v>118.86446886446886</v>
      </c>
      <c r="H27" s="31">
        <v>306</v>
      </c>
      <c r="I27" s="31">
        <f>[5]Послуги!$D27-'12'!I27</f>
        <v>197</v>
      </c>
      <c r="J27" s="57">
        <f t="shared" si="2"/>
        <v>64.379084967320267</v>
      </c>
      <c r="K27" s="31">
        <v>122</v>
      </c>
      <c r="L27" s="31">
        <f>[5]Послуги!$E27-'12'!L27</f>
        <v>81</v>
      </c>
      <c r="M27" s="57">
        <f t="shared" si="3"/>
        <v>66.393442622950815</v>
      </c>
      <c r="N27" s="31">
        <v>51</v>
      </c>
      <c r="O27" s="31">
        <f>[5]Послуги!$F27-'12'!O27</f>
        <v>45</v>
      </c>
      <c r="P27" s="57">
        <f t="shared" si="4"/>
        <v>88.235294117647058</v>
      </c>
      <c r="Q27" s="31">
        <v>513</v>
      </c>
      <c r="R27" s="46">
        <f>[5]Послуги!$G27-'12'!R27</f>
        <v>615</v>
      </c>
      <c r="S27" s="57">
        <f t="shared" si="5"/>
        <v>119.88304093567253</v>
      </c>
      <c r="T27" s="31">
        <v>3685</v>
      </c>
      <c r="U27" s="46">
        <f>[5]Послуги!$H27-'12'!U27</f>
        <v>3673</v>
      </c>
      <c r="V27" s="57">
        <f t="shared" si="6"/>
        <v>99.674355495251021</v>
      </c>
      <c r="W27" s="31">
        <v>348</v>
      </c>
      <c r="X27" s="46">
        <f>[5]Послуги!$I27-'12'!X27</f>
        <v>388</v>
      </c>
      <c r="Y27" s="57">
        <f t="shared" si="7"/>
        <v>111.49425287356323</v>
      </c>
      <c r="Z27" s="31">
        <v>315</v>
      </c>
      <c r="AA27" s="46">
        <f>[5]Послуги!$J27-'12'!AA27</f>
        <v>357</v>
      </c>
      <c r="AB27" s="57">
        <f t="shared" si="8"/>
        <v>113.33333333333333</v>
      </c>
      <c r="AC27" s="29"/>
      <c r="AD27" s="32"/>
    </row>
    <row r="28" spans="1:30" s="33" customFormat="1" ht="18" customHeight="1" x14ac:dyDescent="0.25">
      <c r="A28" s="54" t="s">
        <v>49</v>
      </c>
      <c r="B28" s="31">
        <v>2834</v>
      </c>
      <c r="C28" s="31">
        <f>[5]Послуги!$B28-'12'!C28</f>
        <v>2732</v>
      </c>
      <c r="D28" s="57">
        <f t="shared" si="0"/>
        <v>96.400846859562463</v>
      </c>
      <c r="E28" s="31">
        <v>656</v>
      </c>
      <c r="F28" s="31">
        <f>[5]Послуги!$C28-'12'!F28</f>
        <v>636</v>
      </c>
      <c r="G28" s="57">
        <f t="shared" si="1"/>
        <v>96.951219512195124</v>
      </c>
      <c r="H28" s="31">
        <v>253</v>
      </c>
      <c r="I28" s="31">
        <f>[5]Послуги!$D28-'12'!I28</f>
        <v>162</v>
      </c>
      <c r="J28" s="57">
        <f t="shared" si="2"/>
        <v>64.031620553359687</v>
      </c>
      <c r="K28" s="31">
        <v>15</v>
      </c>
      <c r="L28" s="31">
        <f>[5]Послуги!$E28-'12'!L28</f>
        <v>33</v>
      </c>
      <c r="M28" s="57">
        <f t="shared" si="3"/>
        <v>220.00000000000003</v>
      </c>
      <c r="N28" s="31">
        <v>22</v>
      </c>
      <c r="O28" s="31">
        <f>[5]Послуги!$F28-'12'!O28</f>
        <v>20</v>
      </c>
      <c r="P28" s="57">
        <f t="shared" si="4"/>
        <v>90.909090909090907</v>
      </c>
      <c r="Q28" s="31">
        <v>637</v>
      </c>
      <c r="R28" s="46">
        <f>[5]Послуги!$G28-'12'!R28</f>
        <v>611</v>
      </c>
      <c r="S28" s="57">
        <f t="shared" si="5"/>
        <v>95.918367346938766</v>
      </c>
      <c r="T28" s="31">
        <v>2464</v>
      </c>
      <c r="U28" s="46">
        <f>[5]Послуги!$H28-'12'!U28</f>
        <v>2405</v>
      </c>
      <c r="V28" s="57">
        <f t="shared" si="6"/>
        <v>97.605519480519476</v>
      </c>
      <c r="W28" s="31">
        <v>478</v>
      </c>
      <c r="X28" s="46">
        <f>[5]Послуги!$I28-'12'!X28</f>
        <v>410</v>
      </c>
      <c r="Y28" s="57">
        <f t="shared" si="7"/>
        <v>85.774058577405853</v>
      </c>
      <c r="Z28" s="31">
        <v>434</v>
      </c>
      <c r="AA28" s="46">
        <f>[5]Послуги!$J28-'12'!AA28</f>
        <v>372</v>
      </c>
      <c r="AB28" s="57">
        <f t="shared" si="8"/>
        <v>85.714285714285708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X1:Y1"/>
    <mergeCell ref="AA4:AA5"/>
    <mergeCell ref="J4:J5"/>
    <mergeCell ref="K4:K5"/>
    <mergeCell ref="L4:L5"/>
    <mergeCell ref="Z4:Z5"/>
    <mergeCell ref="X2:Y2"/>
    <mergeCell ref="Z2:AA2"/>
    <mergeCell ref="N3:P3"/>
    <mergeCell ref="Z3:AB3"/>
    <mergeCell ref="AB4:AB5"/>
    <mergeCell ref="X4:X5"/>
    <mergeCell ref="Y4:Y5"/>
    <mergeCell ref="B1:P1"/>
    <mergeCell ref="T4:T5"/>
    <mergeCell ref="U4:U5"/>
    <mergeCell ref="Q3:S3"/>
    <mergeCell ref="I4:I5"/>
    <mergeCell ref="T3:V3"/>
    <mergeCell ref="W3:Y3"/>
    <mergeCell ref="G4:G5"/>
    <mergeCell ref="V4:V5"/>
    <mergeCell ref="W4:W5"/>
    <mergeCell ref="N4:N5"/>
    <mergeCell ref="O4:O5"/>
    <mergeCell ref="P4:P5"/>
    <mergeCell ref="Q4:Q5"/>
    <mergeCell ref="R4:R5"/>
    <mergeCell ref="S4:S5"/>
    <mergeCell ref="A3:A5"/>
    <mergeCell ref="B3:D3"/>
    <mergeCell ref="E3:G3"/>
    <mergeCell ref="H3:J3"/>
    <mergeCell ref="K3:M3"/>
    <mergeCell ref="B4:B5"/>
    <mergeCell ref="C4:C5"/>
    <mergeCell ref="D4:D5"/>
    <mergeCell ref="E4:E5"/>
    <mergeCell ref="F4:F5"/>
    <mergeCell ref="M4:M5"/>
    <mergeCell ref="H4:H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1"/>
  <sheetViews>
    <sheetView view="pageBreakPreview" zoomScale="80" zoomScaleNormal="70" zoomScaleSheetLayoutView="80" workbookViewId="0">
      <selection activeCell="E12" sqref="E12"/>
    </sheetView>
  </sheetViews>
  <sheetFormatPr defaultColWidth="8" defaultRowHeight="12.75" x14ac:dyDescent="0.2"/>
  <cols>
    <col min="1" max="1" width="52.5703125" style="2" customWidth="1"/>
    <col min="2" max="2" width="18.42578125" style="15" customWidth="1"/>
    <col min="3" max="3" width="17.7109375" style="15" customWidth="1"/>
    <col min="4" max="4" width="9.5703125" style="2" customWidth="1"/>
    <col min="5" max="5" width="11" style="2" customWidth="1"/>
    <col min="6" max="7" width="18" style="2" customWidth="1"/>
    <col min="8" max="8" width="10" style="2" customWidth="1"/>
    <col min="9" max="9" width="12.140625" style="2" customWidth="1"/>
    <col min="10" max="10" width="13.140625" style="2" bestFit="1" customWidth="1"/>
    <col min="11" max="11" width="11.42578125" style="2" bestFit="1" customWidth="1"/>
    <col min="12" max="16384" width="8" style="2"/>
  </cols>
  <sheetData>
    <row r="1" spans="1:11" ht="27" customHeight="1" x14ac:dyDescent="0.2">
      <c r="A1" s="103" t="s">
        <v>60</v>
      </c>
      <c r="B1" s="103"/>
      <c r="C1" s="103"/>
      <c r="D1" s="103"/>
      <c r="E1" s="103"/>
      <c r="F1" s="103"/>
      <c r="G1" s="103"/>
      <c r="H1" s="103"/>
      <c r="I1" s="103"/>
    </row>
    <row r="2" spans="1:11" ht="23.25" customHeight="1" x14ac:dyDescent="0.2">
      <c r="A2" s="104" t="s">
        <v>17</v>
      </c>
      <c r="B2" s="103"/>
      <c r="C2" s="103"/>
      <c r="D2" s="103"/>
      <c r="E2" s="103"/>
      <c r="F2" s="103"/>
      <c r="G2" s="103"/>
      <c r="H2" s="103"/>
      <c r="I2" s="103"/>
    </row>
    <row r="3" spans="1:11" ht="17.25" customHeight="1" x14ac:dyDescent="0.2">
      <c r="A3" s="97"/>
      <c r="B3" s="97"/>
      <c r="C3" s="97"/>
      <c r="D3" s="97"/>
      <c r="E3" s="97"/>
    </row>
    <row r="4" spans="1:11" s="3" customFormat="1" ht="25.5" customHeight="1" x14ac:dyDescent="0.25">
      <c r="A4" s="74" t="s">
        <v>0</v>
      </c>
      <c r="B4" s="105" t="s">
        <v>18</v>
      </c>
      <c r="C4" s="106"/>
      <c r="D4" s="106"/>
      <c r="E4" s="107"/>
      <c r="F4" s="105" t="s">
        <v>19</v>
      </c>
      <c r="G4" s="106"/>
      <c r="H4" s="106"/>
      <c r="I4" s="107"/>
    </row>
    <row r="5" spans="1:11" s="3" customFormat="1" ht="23.25" customHeight="1" x14ac:dyDescent="0.25">
      <c r="A5" s="98"/>
      <c r="B5" s="70" t="s">
        <v>71</v>
      </c>
      <c r="C5" s="70" t="s">
        <v>72</v>
      </c>
      <c r="D5" s="100" t="s">
        <v>1</v>
      </c>
      <c r="E5" s="101"/>
      <c r="F5" s="70" t="s">
        <v>71</v>
      </c>
      <c r="G5" s="70" t="s">
        <v>72</v>
      </c>
      <c r="H5" s="100" t="s">
        <v>1</v>
      </c>
      <c r="I5" s="101"/>
    </row>
    <row r="6" spans="1:11" s="3" customFormat="1" ht="30" x14ac:dyDescent="0.25">
      <c r="A6" s="75"/>
      <c r="B6" s="71"/>
      <c r="C6" s="71"/>
      <c r="D6" s="4" t="s">
        <v>2</v>
      </c>
      <c r="E6" s="5" t="s">
        <v>61</v>
      </c>
      <c r="F6" s="71"/>
      <c r="G6" s="71"/>
      <c r="H6" s="4" t="s">
        <v>2</v>
      </c>
      <c r="I6" s="5" t="s">
        <v>61</v>
      </c>
    </row>
    <row r="7" spans="1:11" s="8" customFormat="1" ht="15.75" customHeight="1" x14ac:dyDescent="0.25">
      <c r="A7" s="6" t="s">
        <v>3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</row>
    <row r="8" spans="1:11" s="8" customFormat="1" ht="28.5" customHeight="1" x14ac:dyDescent="0.25">
      <c r="A8" s="9" t="s">
        <v>54</v>
      </c>
      <c r="B8" s="63">
        <f>'15'!B7</f>
        <v>41156</v>
      </c>
      <c r="C8" s="63">
        <f>'15'!C7</f>
        <v>41106</v>
      </c>
      <c r="D8" s="10">
        <f t="shared" ref="D8:D13" si="0">C8/B8*100</f>
        <v>99.878511031198371</v>
      </c>
      <c r="E8" s="66">
        <f t="shared" ref="E8:E13" si="1">C8-B8</f>
        <v>-50</v>
      </c>
      <c r="F8" s="64">
        <f>'16'!B7</f>
        <v>19117</v>
      </c>
      <c r="G8" s="64">
        <f>'16'!C7</f>
        <v>19963</v>
      </c>
      <c r="H8" s="10">
        <f t="shared" ref="H8:H13" si="2">G8/F8*100</f>
        <v>104.42538055134175</v>
      </c>
      <c r="I8" s="66">
        <f t="shared" ref="I8:I13" si="3">G8-F8</f>
        <v>846</v>
      </c>
      <c r="J8" s="20"/>
      <c r="K8" s="18"/>
    </row>
    <row r="9" spans="1:11" s="3" customFormat="1" ht="28.5" customHeight="1" x14ac:dyDescent="0.25">
      <c r="A9" s="9" t="s">
        <v>55</v>
      </c>
      <c r="B9" s="64">
        <f>'15'!E7</f>
        <v>9654</v>
      </c>
      <c r="C9" s="64">
        <f>'15'!F7</f>
        <v>12630</v>
      </c>
      <c r="D9" s="10">
        <f t="shared" si="0"/>
        <v>130.82660037290242</v>
      </c>
      <c r="E9" s="66">
        <f t="shared" si="1"/>
        <v>2976</v>
      </c>
      <c r="F9" s="64">
        <f>'16'!E7</f>
        <v>6552</v>
      </c>
      <c r="G9" s="64">
        <f>'16'!F7</f>
        <v>7558</v>
      </c>
      <c r="H9" s="10">
        <f t="shared" si="2"/>
        <v>115.35409035409035</v>
      </c>
      <c r="I9" s="66">
        <f t="shared" si="3"/>
        <v>1006</v>
      </c>
      <c r="J9" s="18"/>
      <c r="K9" s="18"/>
    </row>
    <row r="10" spans="1:11" s="3" customFormat="1" ht="52.5" customHeight="1" x14ac:dyDescent="0.25">
      <c r="A10" s="12" t="s">
        <v>56</v>
      </c>
      <c r="B10" s="64">
        <f>'15'!H7</f>
        <v>3837</v>
      </c>
      <c r="C10" s="64">
        <f>'15'!I7</f>
        <v>2158</v>
      </c>
      <c r="D10" s="10">
        <f t="shared" si="0"/>
        <v>56.241855616366955</v>
      </c>
      <c r="E10" s="66">
        <f t="shared" si="1"/>
        <v>-1679</v>
      </c>
      <c r="F10" s="64">
        <f>'16'!H7</f>
        <v>2352</v>
      </c>
      <c r="G10" s="64">
        <f>'16'!I7</f>
        <v>1477</v>
      </c>
      <c r="H10" s="10">
        <f t="shared" si="2"/>
        <v>62.797619047619044</v>
      </c>
      <c r="I10" s="66">
        <f t="shared" si="3"/>
        <v>-875</v>
      </c>
      <c r="J10" s="18"/>
      <c r="K10" s="18"/>
    </row>
    <row r="11" spans="1:11" s="3" customFormat="1" ht="31.5" customHeight="1" x14ac:dyDescent="0.25">
      <c r="A11" s="13" t="s">
        <v>57</v>
      </c>
      <c r="B11" s="64">
        <f>'15'!K7</f>
        <v>409</v>
      </c>
      <c r="C11" s="64">
        <f>'15'!L7</f>
        <v>269</v>
      </c>
      <c r="D11" s="10">
        <f t="shared" si="0"/>
        <v>65.770171149144247</v>
      </c>
      <c r="E11" s="66">
        <f t="shared" si="1"/>
        <v>-140</v>
      </c>
      <c r="F11" s="64">
        <f>'16'!K7</f>
        <v>573</v>
      </c>
      <c r="G11" s="64">
        <f>'16'!L7</f>
        <v>464</v>
      </c>
      <c r="H11" s="10">
        <f t="shared" si="2"/>
        <v>80.977312390924965</v>
      </c>
      <c r="I11" s="66">
        <f t="shared" si="3"/>
        <v>-109</v>
      </c>
      <c r="J11" s="18"/>
      <c r="K11" s="18"/>
    </row>
    <row r="12" spans="1:11" s="3" customFormat="1" ht="45.75" customHeight="1" x14ac:dyDescent="0.25">
      <c r="A12" s="13" t="s">
        <v>20</v>
      </c>
      <c r="B12" s="64">
        <f>'15'!N7</f>
        <v>522</v>
      </c>
      <c r="C12" s="64">
        <f>'15'!O7</f>
        <v>206</v>
      </c>
      <c r="D12" s="10">
        <f t="shared" si="0"/>
        <v>39.463601532567047</v>
      </c>
      <c r="E12" s="66">
        <f t="shared" si="1"/>
        <v>-316</v>
      </c>
      <c r="F12" s="64">
        <f>'16'!N7</f>
        <v>403</v>
      </c>
      <c r="G12" s="64">
        <f>'16'!O7</f>
        <v>288</v>
      </c>
      <c r="H12" s="10">
        <f t="shared" si="2"/>
        <v>71.464019851116618</v>
      </c>
      <c r="I12" s="66">
        <f t="shared" si="3"/>
        <v>-115</v>
      </c>
      <c r="J12" s="18"/>
      <c r="K12" s="18"/>
    </row>
    <row r="13" spans="1:11" s="3" customFormat="1" ht="55.5" customHeight="1" x14ac:dyDescent="0.25">
      <c r="A13" s="13" t="s">
        <v>58</v>
      </c>
      <c r="B13" s="64">
        <f>'15'!Q7</f>
        <v>8311</v>
      </c>
      <c r="C13" s="64">
        <f>'15'!R7</f>
        <v>9689</v>
      </c>
      <c r="D13" s="10">
        <f t="shared" si="0"/>
        <v>116.58043556732042</v>
      </c>
      <c r="E13" s="66">
        <f t="shared" si="1"/>
        <v>1378</v>
      </c>
      <c r="F13" s="64">
        <f>'16'!Q7</f>
        <v>5942</v>
      </c>
      <c r="G13" s="64">
        <f>'16'!R7</f>
        <v>6229</v>
      </c>
      <c r="H13" s="10">
        <f t="shared" si="2"/>
        <v>104.83002356109054</v>
      </c>
      <c r="I13" s="66">
        <f t="shared" si="3"/>
        <v>287</v>
      </c>
      <c r="J13" s="18"/>
      <c r="K13" s="18"/>
    </row>
    <row r="14" spans="1:11" s="3" customFormat="1" ht="12.75" customHeight="1" x14ac:dyDescent="0.25">
      <c r="A14" s="76" t="s">
        <v>4</v>
      </c>
      <c r="B14" s="77"/>
      <c r="C14" s="77"/>
      <c r="D14" s="77"/>
      <c r="E14" s="77"/>
      <c r="F14" s="77"/>
      <c r="G14" s="77"/>
      <c r="H14" s="77"/>
      <c r="I14" s="77"/>
      <c r="J14" s="18"/>
      <c r="K14" s="18"/>
    </row>
    <row r="15" spans="1:11" s="3" customFormat="1" ht="18" customHeight="1" x14ac:dyDescent="0.25">
      <c r="A15" s="78"/>
      <c r="B15" s="79"/>
      <c r="C15" s="79"/>
      <c r="D15" s="79"/>
      <c r="E15" s="79"/>
      <c r="F15" s="79"/>
      <c r="G15" s="79"/>
      <c r="H15" s="79"/>
      <c r="I15" s="79"/>
      <c r="J15" s="18"/>
      <c r="K15" s="18"/>
    </row>
    <row r="16" spans="1:11" s="3" customFormat="1" ht="20.25" customHeight="1" x14ac:dyDescent="0.25">
      <c r="A16" s="74" t="s">
        <v>0</v>
      </c>
      <c r="B16" s="80" t="s">
        <v>73</v>
      </c>
      <c r="C16" s="80" t="s">
        <v>74</v>
      </c>
      <c r="D16" s="100" t="s">
        <v>1</v>
      </c>
      <c r="E16" s="101"/>
      <c r="F16" s="80" t="s">
        <v>73</v>
      </c>
      <c r="G16" s="80" t="s">
        <v>74</v>
      </c>
      <c r="H16" s="100" t="s">
        <v>1</v>
      </c>
      <c r="I16" s="101"/>
      <c r="J16" s="18"/>
      <c r="K16" s="18"/>
    </row>
    <row r="17" spans="1:11" ht="35.25" customHeight="1" x14ac:dyDescent="0.3">
      <c r="A17" s="75"/>
      <c r="B17" s="80"/>
      <c r="C17" s="80"/>
      <c r="D17" s="17" t="s">
        <v>2</v>
      </c>
      <c r="E17" s="5" t="s">
        <v>61</v>
      </c>
      <c r="F17" s="80"/>
      <c r="G17" s="80"/>
      <c r="H17" s="17" t="s">
        <v>2</v>
      </c>
      <c r="I17" s="5" t="s">
        <v>61</v>
      </c>
      <c r="J17" s="19"/>
      <c r="K17" s="19"/>
    </row>
    <row r="18" spans="1:11" ht="24" customHeight="1" x14ac:dyDescent="0.3">
      <c r="A18" s="9" t="s">
        <v>54</v>
      </c>
      <c r="B18" s="65">
        <f>'15'!T7</f>
        <v>36524</v>
      </c>
      <c r="C18" s="65">
        <f>'15'!U7</f>
        <v>33495</v>
      </c>
      <c r="D18" s="14">
        <f t="shared" ref="D18:D20" si="4">C18/B18*100</f>
        <v>91.706822910962657</v>
      </c>
      <c r="E18" s="67">
        <f t="shared" ref="E18:E20" si="5">C18-B18</f>
        <v>-3029</v>
      </c>
      <c r="F18" s="59">
        <f>'16'!T7</f>
        <v>15984</v>
      </c>
      <c r="G18" s="59">
        <f>'16'!U7</f>
        <v>16780</v>
      </c>
      <c r="H18" s="14">
        <f t="shared" ref="H18:H20" si="6">G18/F18*100</f>
        <v>104.97997997997999</v>
      </c>
      <c r="I18" s="68">
        <f t="shared" ref="I18:I20" si="7">G18-F18</f>
        <v>796</v>
      </c>
      <c r="J18" s="19"/>
      <c r="K18" s="19"/>
    </row>
    <row r="19" spans="1:11" ht="25.5" customHeight="1" x14ac:dyDescent="0.3">
      <c r="A19" s="1" t="s">
        <v>55</v>
      </c>
      <c r="B19" s="65">
        <f>'15'!W7</f>
        <v>6710</v>
      </c>
      <c r="C19" s="65">
        <f>'15'!X7</f>
        <v>8401</v>
      </c>
      <c r="D19" s="14">
        <f t="shared" si="4"/>
        <v>125.20119225037259</v>
      </c>
      <c r="E19" s="67">
        <f t="shared" si="5"/>
        <v>1691</v>
      </c>
      <c r="F19" s="59">
        <f>'16'!W7</f>
        <v>4260</v>
      </c>
      <c r="G19" s="59">
        <f>'16'!X7</f>
        <v>5057</v>
      </c>
      <c r="H19" s="14">
        <f t="shared" si="6"/>
        <v>118.70892018779342</v>
      </c>
      <c r="I19" s="68">
        <f t="shared" si="7"/>
        <v>797</v>
      </c>
      <c r="J19" s="19"/>
      <c r="K19" s="19"/>
    </row>
    <row r="20" spans="1:11" ht="41.25" customHeight="1" x14ac:dyDescent="0.3">
      <c r="A20" s="1" t="s">
        <v>59</v>
      </c>
      <c r="B20" s="65">
        <f>'15'!Z7</f>
        <v>5795</v>
      </c>
      <c r="C20" s="65">
        <f>'15'!AA7</f>
        <v>7097</v>
      </c>
      <c r="D20" s="14">
        <f t="shared" si="4"/>
        <v>122.46764452113892</v>
      </c>
      <c r="E20" s="67">
        <f t="shared" si="5"/>
        <v>1302</v>
      </c>
      <c r="F20" s="59">
        <f>'16'!Z7</f>
        <v>3754</v>
      </c>
      <c r="G20" s="59">
        <f>'16'!AA7</f>
        <v>4417</v>
      </c>
      <c r="H20" s="14">
        <f t="shared" si="6"/>
        <v>117.66116142781033</v>
      </c>
      <c r="I20" s="68">
        <f t="shared" si="7"/>
        <v>663</v>
      </c>
      <c r="J20" s="19"/>
      <c r="K20" s="19"/>
    </row>
    <row r="21" spans="1:11" ht="20.25" x14ac:dyDescent="0.3">
      <c r="C21" s="16"/>
      <c r="J21" s="19"/>
      <c r="K21" s="19"/>
    </row>
  </sheetData>
  <mergeCells count="20">
    <mergeCell ref="A14:I15"/>
    <mergeCell ref="A16:A17"/>
    <mergeCell ref="B16:B17"/>
    <mergeCell ref="C16:C17"/>
    <mergeCell ref="D16:E16"/>
    <mergeCell ref="F16:F17"/>
    <mergeCell ref="G16:G17"/>
    <mergeCell ref="H16:I16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tabSelected="1" view="pageBreakPreview" zoomScale="87" zoomScaleNormal="75" zoomScaleSheetLayoutView="87" workbookViewId="0">
      <pane xSplit="1" ySplit="6" topLeftCell="K7" activePane="bottomRight" state="frozen"/>
      <selection activeCell="E12" sqref="E12"/>
      <selection pane="topRight" activeCell="E12" sqref="E12"/>
      <selection pane="bottomLeft" activeCell="E12" sqref="E12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11" style="37" customWidth="1"/>
    <col min="3" max="3" width="9.85546875" style="37" customWidth="1"/>
    <col min="4" max="4" width="8.28515625" style="37" customWidth="1"/>
    <col min="5" max="6" width="11.7109375" style="37" customWidth="1"/>
    <col min="7" max="7" width="7.42578125" style="37" customWidth="1"/>
    <col min="8" max="8" width="11.85546875" style="37" customWidth="1"/>
    <col min="9" max="9" width="11" style="37" customWidth="1"/>
    <col min="10" max="10" width="7.42578125" style="37" customWidth="1"/>
    <col min="11" max="12" width="9.42578125" style="37" customWidth="1"/>
    <col min="13" max="13" width="9" style="37" customWidth="1"/>
    <col min="14" max="14" width="10" style="37" customWidth="1"/>
    <col min="15" max="15" width="9.140625" style="37" customWidth="1"/>
    <col min="16" max="16" width="8.140625" style="37" customWidth="1"/>
    <col min="17" max="18" width="9.5703125" style="37" customWidth="1"/>
    <col min="19" max="19" width="8.140625" style="37" customWidth="1"/>
    <col min="20" max="20" width="10.5703125" style="37" customWidth="1"/>
    <col min="21" max="21" width="10.7109375" style="37" customWidth="1"/>
    <col min="22" max="22" width="8.140625" style="37" customWidth="1"/>
    <col min="23" max="23" width="8.28515625" style="37" customWidth="1"/>
    <col min="24" max="24" width="8.42578125" style="37" customWidth="1"/>
    <col min="25" max="25" width="8.28515625" style="37" customWidth="1"/>
    <col min="26" max="16384" width="9.140625" style="37"/>
  </cols>
  <sheetData>
    <row r="1" spans="1:32" s="22" customFormat="1" ht="63.75" customHeight="1" x14ac:dyDescent="0.35">
      <c r="B1" s="102" t="s">
        <v>69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21"/>
      <c r="P1" s="21"/>
      <c r="Q1" s="21"/>
      <c r="R1" s="21"/>
      <c r="S1" s="21"/>
      <c r="T1" s="21"/>
      <c r="U1" s="21"/>
      <c r="V1" s="21"/>
      <c r="W1" s="21"/>
      <c r="X1" s="87"/>
      <c r="Y1" s="87"/>
      <c r="Z1" s="41"/>
      <c r="AB1" s="47" t="s">
        <v>14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7</v>
      </c>
      <c r="N2" s="45"/>
      <c r="O2" s="23"/>
      <c r="P2" s="23"/>
      <c r="Q2" s="24"/>
      <c r="R2" s="24"/>
      <c r="S2" s="24"/>
      <c r="T2" s="24"/>
      <c r="U2" s="24"/>
      <c r="V2" s="24"/>
      <c r="X2" s="82"/>
      <c r="Y2" s="82"/>
      <c r="Z2" s="91" t="s">
        <v>7</v>
      </c>
      <c r="AA2" s="91"/>
    </row>
    <row r="3" spans="1:32" s="26" customFormat="1" ht="67.5" customHeight="1" x14ac:dyDescent="0.25">
      <c r="A3" s="83"/>
      <c r="B3" s="84" t="s">
        <v>21</v>
      </c>
      <c r="C3" s="84"/>
      <c r="D3" s="84"/>
      <c r="E3" s="84" t="s">
        <v>22</v>
      </c>
      <c r="F3" s="84"/>
      <c r="G3" s="84"/>
      <c r="H3" s="84" t="s">
        <v>13</v>
      </c>
      <c r="I3" s="84"/>
      <c r="J3" s="84"/>
      <c r="K3" s="84" t="s">
        <v>9</v>
      </c>
      <c r="L3" s="84"/>
      <c r="M3" s="84"/>
      <c r="N3" s="84" t="s">
        <v>10</v>
      </c>
      <c r="O3" s="84"/>
      <c r="P3" s="84"/>
      <c r="Q3" s="88" t="s">
        <v>8</v>
      </c>
      <c r="R3" s="89"/>
      <c r="S3" s="90"/>
      <c r="T3" s="84" t="s">
        <v>16</v>
      </c>
      <c r="U3" s="84"/>
      <c r="V3" s="84"/>
      <c r="W3" s="84" t="s">
        <v>11</v>
      </c>
      <c r="X3" s="84"/>
      <c r="Y3" s="84"/>
      <c r="Z3" s="84" t="s">
        <v>12</v>
      </c>
      <c r="AA3" s="84"/>
      <c r="AB3" s="84"/>
    </row>
    <row r="4" spans="1:32" s="27" customFormat="1" ht="19.5" customHeight="1" x14ac:dyDescent="0.25">
      <c r="A4" s="83"/>
      <c r="B4" s="85" t="s">
        <v>15</v>
      </c>
      <c r="C4" s="85" t="s">
        <v>27</v>
      </c>
      <c r="D4" s="86" t="s">
        <v>2</v>
      </c>
      <c r="E4" s="85" t="s">
        <v>15</v>
      </c>
      <c r="F4" s="85" t="s">
        <v>27</v>
      </c>
      <c r="G4" s="86" t="s">
        <v>2</v>
      </c>
      <c r="H4" s="85" t="s">
        <v>15</v>
      </c>
      <c r="I4" s="85" t="s">
        <v>27</v>
      </c>
      <c r="J4" s="86" t="s">
        <v>2</v>
      </c>
      <c r="K4" s="85" t="s">
        <v>15</v>
      </c>
      <c r="L4" s="85" t="s">
        <v>27</v>
      </c>
      <c r="M4" s="86" t="s">
        <v>2</v>
      </c>
      <c r="N4" s="85" t="s">
        <v>15</v>
      </c>
      <c r="O4" s="85" t="s">
        <v>27</v>
      </c>
      <c r="P4" s="86" t="s">
        <v>2</v>
      </c>
      <c r="Q4" s="85" t="s">
        <v>15</v>
      </c>
      <c r="R4" s="85" t="s">
        <v>27</v>
      </c>
      <c r="S4" s="86" t="s">
        <v>2</v>
      </c>
      <c r="T4" s="85" t="s">
        <v>15</v>
      </c>
      <c r="U4" s="85" t="s">
        <v>27</v>
      </c>
      <c r="V4" s="86" t="s">
        <v>2</v>
      </c>
      <c r="W4" s="85" t="s">
        <v>15</v>
      </c>
      <c r="X4" s="85" t="s">
        <v>27</v>
      </c>
      <c r="Y4" s="86" t="s">
        <v>2</v>
      </c>
      <c r="Z4" s="85" t="s">
        <v>15</v>
      </c>
      <c r="AA4" s="85" t="s">
        <v>27</v>
      </c>
      <c r="AB4" s="86" t="s">
        <v>2</v>
      </c>
    </row>
    <row r="5" spans="1:32" s="27" customFormat="1" ht="6" customHeight="1" x14ac:dyDescent="0.25">
      <c r="A5" s="83"/>
      <c r="B5" s="85"/>
      <c r="C5" s="85"/>
      <c r="D5" s="86"/>
      <c r="E5" s="85"/>
      <c r="F5" s="85"/>
      <c r="G5" s="86"/>
      <c r="H5" s="85"/>
      <c r="I5" s="85"/>
      <c r="J5" s="86"/>
      <c r="K5" s="85"/>
      <c r="L5" s="85"/>
      <c r="M5" s="86"/>
      <c r="N5" s="85"/>
      <c r="O5" s="85"/>
      <c r="P5" s="86"/>
      <c r="Q5" s="85"/>
      <c r="R5" s="85"/>
      <c r="S5" s="86"/>
      <c r="T5" s="85"/>
      <c r="U5" s="85"/>
      <c r="V5" s="86"/>
      <c r="W5" s="85"/>
      <c r="X5" s="85"/>
      <c r="Y5" s="86"/>
      <c r="Z5" s="85"/>
      <c r="AA5" s="85"/>
      <c r="AB5" s="86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28</v>
      </c>
      <c r="B7" s="28">
        <f>SUM(B8:B28)</f>
        <v>41156</v>
      </c>
      <c r="C7" s="28">
        <f>SUM(C8:C28)</f>
        <v>41106</v>
      </c>
      <c r="D7" s="56">
        <f>IF(B7=0,0,C7/B7)*100</f>
        <v>99.878511031198371</v>
      </c>
      <c r="E7" s="28">
        <f>SUM(E8:E28)</f>
        <v>9654</v>
      </c>
      <c r="F7" s="28">
        <f>SUM(F8:F28)</f>
        <v>12630</v>
      </c>
      <c r="G7" s="56">
        <f>IF(E7=0,0,F7/E7)*100</f>
        <v>130.82660037290242</v>
      </c>
      <c r="H7" s="28">
        <f>SUM(H8:H28)</f>
        <v>3837</v>
      </c>
      <c r="I7" s="28">
        <f>SUM(I8:I28)</f>
        <v>2158</v>
      </c>
      <c r="J7" s="56">
        <f>IF(H7=0,0,I7/H7)*100</f>
        <v>56.241855616366955</v>
      </c>
      <c r="K7" s="28">
        <f>SUM(K8:K28)</f>
        <v>409</v>
      </c>
      <c r="L7" s="28">
        <f>SUM(L8:L28)</f>
        <v>269</v>
      </c>
      <c r="M7" s="56">
        <f>IF(K7=0,0,L7/K7)*100</f>
        <v>65.770171149144247</v>
      </c>
      <c r="N7" s="28">
        <f>SUM(N8:N28)</f>
        <v>522</v>
      </c>
      <c r="O7" s="28">
        <f>SUM(O8:O28)</f>
        <v>206</v>
      </c>
      <c r="P7" s="56">
        <f>IF(N7=0,0,O7/N7)*100</f>
        <v>39.463601532567047</v>
      </c>
      <c r="Q7" s="28">
        <f>SUM(Q8:Q28)</f>
        <v>8311</v>
      </c>
      <c r="R7" s="28">
        <f>SUM(R8:R28)</f>
        <v>9689</v>
      </c>
      <c r="S7" s="56">
        <f>IF(Q7=0,0,R7/Q7)*100</f>
        <v>116.58043556732042</v>
      </c>
      <c r="T7" s="28">
        <f>SUM(T8:T28)</f>
        <v>36524</v>
      </c>
      <c r="U7" s="28">
        <f>SUM(U8:U28)</f>
        <v>33495</v>
      </c>
      <c r="V7" s="56">
        <f>IF(T7=0,0,U7/T7)*100</f>
        <v>91.706822910962657</v>
      </c>
      <c r="W7" s="28">
        <f>SUM(W8:W28)</f>
        <v>6710</v>
      </c>
      <c r="X7" s="28">
        <f>SUM(X8:X28)</f>
        <v>8401</v>
      </c>
      <c r="Y7" s="56">
        <f>IF(W7=0,0,X7/W7)*100</f>
        <v>125.20119225037259</v>
      </c>
      <c r="Z7" s="28">
        <f>SUM(Z8:Z28)</f>
        <v>5795</v>
      </c>
      <c r="AA7" s="28">
        <f>SUM(AA8:AA28)</f>
        <v>7097</v>
      </c>
      <c r="AB7" s="56">
        <f>IF(Z7=0,0,AA7/Z7)*100</f>
        <v>122.46764452113892</v>
      </c>
      <c r="AC7" s="29"/>
      <c r="AF7" s="33"/>
    </row>
    <row r="8" spans="1:32" s="33" customFormat="1" ht="18" customHeight="1" x14ac:dyDescent="0.25">
      <c r="A8" s="51" t="s">
        <v>29</v>
      </c>
      <c r="B8" s="31">
        <v>1639</v>
      </c>
      <c r="C8" s="31">
        <f>[5]Послуги!$B8-'16'!C8</f>
        <v>1564</v>
      </c>
      <c r="D8" s="57">
        <f t="shared" ref="D8:D28" si="0">IF(B8=0,0,C8/B8)*100</f>
        <v>95.424039048200129</v>
      </c>
      <c r="E8" s="31">
        <v>602</v>
      </c>
      <c r="F8" s="31">
        <f>[5]Послуги!$C8-'16'!F8</f>
        <v>733</v>
      </c>
      <c r="G8" s="57">
        <f t="shared" ref="G8:G28" si="1">IF(E8=0,0,F8/E8)*100</f>
        <v>121.76079734219269</v>
      </c>
      <c r="H8" s="31">
        <v>217</v>
      </c>
      <c r="I8" s="31">
        <f>[5]Послуги!$D8-'16'!I8</f>
        <v>136</v>
      </c>
      <c r="J8" s="57">
        <f t="shared" ref="J8:J28" si="2">IF(H8=0,0,I8/H8)*100</f>
        <v>62.672811059907829</v>
      </c>
      <c r="K8" s="31">
        <v>31</v>
      </c>
      <c r="L8" s="31">
        <f>[5]Послуги!$E8-'16'!L8</f>
        <v>36</v>
      </c>
      <c r="M8" s="57">
        <f t="shared" ref="M8:M28" si="3">IF(K8=0,0,L8/K8)*100</f>
        <v>116.12903225806453</v>
      </c>
      <c r="N8" s="31">
        <v>27</v>
      </c>
      <c r="O8" s="31">
        <f>[5]Послуги!$F8-'16'!O8</f>
        <v>20</v>
      </c>
      <c r="P8" s="57">
        <f t="shared" ref="P8:P28" si="4">IF(N8=0,0,O8/N8)*100</f>
        <v>74.074074074074076</v>
      </c>
      <c r="Q8" s="31">
        <v>572</v>
      </c>
      <c r="R8" s="46">
        <f>[5]Послуги!$G8-'16'!R8</f>
        <v>703</v>
      </c>
      <c r="S8" s="57">
        <f t="shared" ref="S8:S28" si="5">IF(Q8=0,0,R8/Q8)*100</f>
        <v>122.90209790209789</v>
      </c>
      <c r="T8" s="31">
        <v>1347</v>
      </c>
      <c r="U8" s="46">
        <f>[5]Послуги!$H8-'16'!U8</f>
        <v>1296</v>
      </c>
      <c r="V8" s="57">
        <f t="shared" ref="V8:V28" si="6">IF(T8=0,0,U8/T8)*100</f>
        <v>96.213808463251667</v>
      </c>
      <c r="W8" s="31">
        <v>353</v>
      </c>
      <c r="X8" s="46">
        <f>[5]Послуги!$I8-'16'!X8</f>
        <v>465</v>
      </c>
      <c r="Y8" s="57">
        <f t="shared" ref="Y8:Y28" si="7">IF(W8=0,0,X8/W8)*100</f>
        <v>131.72804532577905</v>
      </c>
      <c r="Z8" s="31">
        <v>326</v>
      </c>
      <c r="AA8" s="46">
        <f>[5]Послуги!$J8-'16'!AA8</f>
        <v>439</v>
      </c>
      <c r="AB8" s="57">
        <f t="shared" ref="AB8:AB28" si="8">IF(Z8=0,0,AA8/Z8)*100</f>
        <v>134.66257668711657</v>
      </c>
      <c r="AC8" s="29"/>
      <c r="AD8" s="32"/>
    </row>
    <row r="9" spans="1:32" s="34" customFormat="1" ht="18" customHeight="1" x14ac:dyDescent="0.25">
      <c r="A9" s="52" t="s">
        <v>30</v>
      </c>
      <c r="B9" s="31">
        <v>1064</v>
      </c>
      <c r="C9" s="31">
        <f>[5]Послуги!$B9-'16'!C9</f>
        <v>1060</v>
      </c>
      <c r="D9" s="57">
        <f t="shared" si="0"/>
        <v>99.624060150375939</v>
      </c>
      <c r="E9" s="31">
        <v>230</v>
      </c>
      <c r="F9" s="31">
        <f>[5]Послуги!$C9-'16'!F9</f>
        <v>279</v>
      </c>
      <c r="G9" s="57">
        <f t="shared" si="1"/>
        <v>121.30434782608697</v>
      </c>
      <c r="H9" s="31">
        <v>97</v>
      </c>
      <c r="I9" s="31">
        <f>[5]Послуги!$D9-'16'!I9</f>
        <v>74</v>
      </c>
      <c r="J9" s="57">
        <f t="shared" si="2"/>
        <v>76.288659793814432</v>
      </c>
      <c r="K9" s="31">
        <v>34</v>
      </c>
      <c r="L9" s="31">
        <f>[5]Послуги!$E9-'16'!L9</f>
        <v>4</v>
      </c>
      <c r="M9" s="57">
        <f t="shared" si="3"/>
        <v>11.76470588235294</v>
      </c>
      <c r="N9" s="31">
        <v>8</v>
      </c>
      <c r="O9" s="31">
        <f>[5]Послуги!$F9-'16'!O9</f>
        <v>2</v>
      </c>
      <c r="P9" s="57">
        <f t="shared" si="4"/>
        <v>25</v>
      </c>
      <c r="Q9" s="31">
        <v>213</v>
      </c>
      <c r="R9" s="46">
        <f>[5]Послуги!$G9-'16'!R9</f>
        <v>220</v>
      </c>
      <c r="S9" s="57">
        <f t="shared" si="5"/>
        <v>103.28638497652582</v>
      </c>
      <c r="T9" s="31">
        <v>959</v>
      </c>
      <c r="U9" s="46">
        <f>[5]Послуги!$H9-'16'!U9</f>
        <v>948</v>
      </c>
      <c r="V9" s="57">
        <f t="shared" si="6"/>
        <v>98.85297184567257</v>
      </c>
      <c r="W9" s="31">
        <v>163</v>
      </c>
      <c r="X9" s="46">
        <f>[5]Послуги!$I9-'16'!X9</f>
        <v>186</v>
      </c>
      <c r="Y9" s="57">
        <f t="shared" si="7"/>
        <v>114.11042944785277</v>
      </c>
      <c r="Z9" s="31">
        <v>150</v>
      </c>
      <c r="AA9" s="46">
        <f>[5]Послуги!$J9-'16'!AA9</f>
        <v>177</v>
      </c>
      <c r="AB9" s="57">
        <f t="shared" si="8"/>
        <v>118</v>
      </c>
      <c r="AC9" s="29"/>
      <c r="AD9" s="32"/>
    </row>
    <row r="10" spans="1:32" s="33" customFormat="1" ht="18" customHeight="1" x14ac:dyDescent="0.25">
      <c r="A10" s="52" t="s">
        <v>31</v>
      </c>
      <c r="B10" s="31">
        <v>660</v>
      </c>
      <c r="C10" s="31">
        <f>[5]Послуги!$B10-'16'!C10</f>
        <v>654</v>
      </c>
      <c r="D10" s="57">
        <f t="shared" si="0"/>
        <v>99.090909090909093</v>
      </c>
      <c r="E10" s="31">
        <v>232</v>
      </c>
      <c r="F10" s="31">
        <f>[5]Послуги!$C10-'16'!F10</f>
        <v>257</v>
      </c>
      <c r="G10" s="57">
        <f t="shared" si="1"/>
        <v>110.77586206896552</v>
      </c>
      <c r="H10" s="31">
        <v>31</v>
      </c>
      <c r="I10" s="31">
        <f>[5]Послуги!$D10-'16'!I10</f>
        <v>36</v>
      </c>
      <c r="J10" s="57">
        <f t="shared" si="2"/>
        <v>116.12903225806453</v>
      </c>
      <c r="K10" s="31">
        <v>4</v>
      </c>
      <c r="L10" s="31">
        <f>[5]Послуги!$E10-'16'!L10</f>
        <v>1</v>
      </c>
      <c r="M10" s="57">
        <f t="shared" si="3"/>
        <v>25</v>
      </c>
      <c r="N10" s="31">
        <v>0</v>
      </c>
      <c r="O10" s="31">
        <f>[5]Послуги!$F10-'16'!O10</f>
        <v>1</v>
      </c>
      <c r="P10" s="57">
        <f t="shared" si="4"/>
        <v>0</v>
      </c>
      <c r="Q10" s="31">
        <v>218</v>
      </c>
      <c r="R10" s="46">
        <f>[5]Послуги!$G10-'16'!R10</f>
        <v>232</v>
      </c>
      <c r="S10" s="57">
        <f t="shared" si="5"/>
        <v>106.42201834862387</v>
      </c>
      <c r="T10" s="31">
        <v>590</v>
      </c>
      <c r="U10" s="46">
        <f>[5]Послуги!$H10-'16'!U10</f>
        <v>567</v>
      </c>
      <c r="V10" s="57">
        <f t="shared" si="6"/>
        <v>96.101694915254228</v>
      </c>
      <c r="W10" s="31">
        <v>178</v>
      </c>
      <c r="X10" s="46">
        <f>[5]Послуги!$I10-'16'!X10</f>
        <v>182</v>
      </c>
      <c r="Y10" s="57">
        <f t="shared" si="7"/>
        <v>102.24719101123596</v>
      </c>
      <c r="Z10" s="31">
        <v>155</v>
      </c>
      <c r="AA10" s="46">
        <f>[5]Послуги!$J10-'16'!AA10</f>
        <v>157</v>
      </c>
      <c r="AB10" s="57">
        <f t="shared" si="8"/>
        <v>101.29032258064517</v>
      </c>
      <c r="AC10" s="29"/>
      <c r="AD10" s="32"/>
    </row>
    <row r="11" spans="1:32" s="33" customFormat="1" ht="18" customHeight="1" x14ac:dyDescent="0.25">
      <c r="A11" s="52" t="s">
        <v>32</v>
      </c>
      <c r="B11" s="31">
        <v>901</v>
      </c>
      <c r="C11" s="31">
        <f>[5]Послуги!$B11-'16'!C11</f>
        <v>919</v>
      </c>
      <c r="D11" s="57">
        <f t="shared" si="0"/>
        <v>101.99778024417314</v>
      </c>
      <c r="E11" s="31">
        <v>420</v>
      </c>
      <c r="F11" s="31">
        <f>[5]Послуги!$C11-'16'!F11</f>
        <v>509</v>
      </c>
      <c r="G11" s="57">
        <f t="shared" si="1"/>
        <v>121.19047619047618</v>
      </c>
      <c r="H11" s="31">
        <v>110</v>
      </c>
      <c r="I11" s="31">
        <f>[5]Послуги!$D11-'16'!I11</f>
        <v>57</v>
      </c>
      <c r="J11" s="57">
        <f t="shared" si="2"/>
        <v>51.81818181818182</v>
      </c>
      <c r="K11" s="31">
        <v>9</v>
      </c>
      <c r="L11" s="31">
        <f>[5]Послуги!$E11-'16'!L11</f>
        <v>4</v>
      </c>
      <c r="M11" s="57">
        <f t="shared" si="3"/>
        <v>44.444444444444443</v>
      </c>
      <c r="N11" s="31">
        <v>13</v>
      </c>
      <c r="O11" s="31">
        <f>[5]Послуги!$F11-'16'!O11</f>
        <v>13</v>
      </c>
      <c r="P11" s="57">
        <f t="shared" si="4"/>
        <v>100</v>
      </c>
      <c r="Q11" s="31">
        <v>398</v>
      </c>
      <c r="R11" s="46">
        <f>[5]Послуги!$G11-'16'!R11</f>
        <v>469</v>
      </c>
      <c r="S11" s="57">
        <f t="shared" si="5"/>
        <v>117.83919597989949</v>
      </c>
      <c r="T11" s="31">
        <v>747</v>
      </c>
      <c r="U11" s="46">
        <f>[5]Послуги!$H11-'16'!U11</f>
        <v>751</v>
      </c>
      <c r="V11" s="57">
        <f t="shared" si="6"/>
        <v>100.53547523427042</v>
      </c>
      <c r="W11" s="31">
        <v>306</v>
      </c>
      <c r="X11" s="46">
        <f>[5]Послуги!$I11-'16'!X11</f>
        <v>351</v>
      </c>
      <c r="Y11" s="57">
        <f t="shared" si="7"/>
        <v>114.70588235294117</v>
      </c>
      <c r="Z11" s="31">
        <v>252</v>
      </c>
      <c r="AA11" s="46">
        <f>[5]Послуги!$J11-'16'!AA11</f>
        <v>235</v>
      </c>
      <c r="AB11" s="57">
        <f t="shared" si="8"/>
        <v>93.253968253968253</v>
      </c>
      <c r="AC11" s="29"/>
      <c r="AD11" s="32"/>
    </row>
    <row r="12" spans="1:32" s="33" customFormat="1" ht="18" customHeight="1" x14ac:dyDescent="0.25">
      <c r="A12" s="52" t="s">
        <v>33</v>
      </c>
      <c r="B12" s="31">
        <v>791</v>
      </c>
      <c r="C12" s="31">
        <f>[5]Послуги!$B12-'16'!C12</f>
        <v>710</v>
      </c>
      <c r="D12" s="57">
        <f t="shared" si="0"/>
        <v>89.75979772439949</v>
      </c>
      <c r="E12" s="31">
        <v>271</v>
      </c>
      <c r="F12" s="31">
        <f>[5]Послуги!$C12-'16'!F12</f>
        <v>255</v>
      </c>
      <c r="G12" s="57">
        <f t="shared" si="1"/>
        <v>94.095940959409603</v>
      </c>
      <c r="H12" s="31">
        <v>128</v>
      </c>
      <c r="I12" s="31">
        <f>[5]Послуги!$D12-'16'!I12</f>
        <v>33</v>
      </c>
      <c r="J12" s="57">
        <f t="shared" si="2"/>
        <v>25.78125</v>
      </c>
      <c r="K12" s="31">
        <v>29</v>
      </c>
      <c r="L12" s="31">
        <f>[5]Послуги!$E12-'16'!L12</f>
        <v>11</v>
      </c>
      <c r="M12" s="57">
        <f t="shared" si="3"/>
        <v>37.931034482758619</v>
      </c>
      <c r="N12" s="31">
        <v>3</v>
      </c>
      <c r="O12" s="31">
        <f>[5]Послуги!$F12-'16'!O12</f>
        <v>5</v>
      </c>
      <c r="P12" s="57">
        <f t="shared" si="4"/>
        <v>166.66666666666669</v>
      </c>
      <c r="Q12" s="31">
        <v>246</v>
      </c>
      <c r="R12" s="46">
        <f>[5]Послуги!$G12-'16'!R12</f>
        <v>218</v>
      </c>
      <c r="S12" s="57">
        <f t="shared" si="5"/>
        <v>88.617886178861795</v>
      </c>
      <c r="T12" s="31">
        <v>641</v>
      </c>
      <c r="U12" s="46">
        <f>[5]Послуги!$H12-'16'!U12</f>
        <v>638</v>
      </c>
      <c r="V12" s="57">
        <f t="shared" si="6"/>
        <v>99.53198127925117</v>
      </c>
      <c r="W12" s="31">
        <v>167</v>
      </c>
      <c r="X12" s="46">
        <f>[5]Послуги!$I12-'16'!X12</f>
        <v>187</v>
      </c>
      <c r="Y12" s="57">
        <f t="shared" si="7"/>
        <v>111.97604790419162</v>
      </c>
      <c r="Z12" s="31">
        <v>154</v>
      </c>
      <c r="AA12" s="46">
        <f>[5]Послуги!$J12-'16'!AA12</f>
        <v>171</v>
      </c>
      <c r="AB12" s="57">
        <f t="shared" si="8"/>
        <v>111.03896103896105</v>
      </c>
      <c r="AC12" s="29"/>
      <c r="AD12" s="32"/>
    </row>
    <row r="13" spans="1:32" s="33" customFormat="1" ht="18" customHeight="1" x14ac:dyDescent="0.25">
      <c r="A13" s="52" t="s">
        <v>34</v>
      </c>
      <c r="B13" s="31">
        <v>927</v>
      </c>
      <c r="C13" s="31">
        <f>[5]Послуги!$B13-'16'!C13</f>
        <v>873</v>
      </c>
      <c r="D13" s="57">
        <f t="shared" si="0"/>
        <v>94.174757281553397</v>
      </c>
      <c r="E13" s="31">
        <v>280</v>
      </c>
      <c r="F13" s="31">
        <f>[5]Послуги!$C13-'16'!F13</f>
        <v>305</v>
      </c>
      <c r="G13" s="57">
        <f t="shared" si="1"/>
        <v>108.92857142857142</v>
      </c>
      <c r="H13" s="31">
        <v>127</v>
      </c>
      <c r="I13" s="31">
        <f>[5]Послуги!$D13-'16'!I13</f>
        <v>62</v>
      </c>
      <c r="J13" s="57">
        <f t="shared" si="2"/>
        <v>48.818897637795274</v>
      </c>
      <c r="K13" s="31">
        <v>9</v>
      </c>
      <c r="L13" s="31">
        <f>[5]Послуги!$E13-'16'!L13</f>
        <v>7</v>
      </c>
      <c r="M13" s="57">
        <f t="shared" si="3"/>
        <v>77.777777777777786</v>
      </c>
      <c r="N13" s="31">
        <v>6</v>
      </c>
      <c r="O13" s="31">
        <f>[5]Послуги!$F13-'16'!O13</f>
        <v>3</v>
      </c>
      <c r="P13" s="57">
        <f t="shared" si="4"/>
        <v>50</v>
      </c>
      <c r="Q13" s="31">
        <v>225</v>
      </c>
      <c r="R13" s="46">
        <f>[5]Послуги!$G13-'16'!R13</f>
        <v>233</v>
      </c>
      <c r="S13" s="57">
        <f t="shared" si="5"/>
        <v>103.55555555555556</v>
      </c>
      <c r="T13" s="31">
        <v>754</v>
      </c>
      <c r="U13" s="46">
        <f>[5]Послуги!$H13-'16'!U13</f>
        <v>754</v>
      </c>
      <c r="V13" s="57">
        <f t="shared" si="6"/>
        <v>100</v>
      </c>
      <c r="W13" s="31">
        <v>193</v>
      </c>
      <c r="X13" s="46">
        <f>[5]Послуги!$I13-'16'!X13</f>
        <v>210</v>
      </c>
      <c r="Y13" s="57">
        <f t="shared" si="7"/>
        <v>108.80829015544042</v>
      </c>
      <c r="Z13" s="31">
        <v>157</v>
      </c>
      <c r="AA13" s="46">
        <f>[5]Послуги!$J13-'16'!AA13</f>
        <v>169</v>
      </c>
      <c r="AB13" s="57">
        <f t="shared" si="8"/>
        <v>107.64331210191082</v>
      </c>
      <c r="AC13" s="29"/>
      <c r="AD13" s="32"/>
    </row>
    <row r="14" spans="1:32" s="33" customFormat="1" ht="18" customHeight="1" x14ac:dyDescent="0.25">
      <c r="A14" s="52" t="s">
        <v>35</v>
      </c>
      <c r="B14" s="31">
        <v>152</v>
      </c>
      <c r="C14" s="31">
        <f>[5]Послуги!$B14-'16'!C14</f>
        <v>216</v>
      </c>
      <c r="D14" s="57">
        <f t="shared" si="0"/>
        <v>142.10526315789474</v>
      </c>
      <c r="E14" s="31">
        <v>75</v>
      </c>
      <c r="F14" s="31">
        <f>[5]Послуги!$C14-'16'!F14</f>
        <v>138</v>
      </c>
      <c r="G14" s="57">
        <f t="shared" si="1"/>
        <v>184</v>
      </c>
      <c r="H14" s="31">
        <v>22</v>
      </c>
      <c r="I14" s="31">
        <f>[5]Послуги!$D14-'16'!I14</f>
        <v>16</v>
      </c>
      <c r="J14" s="57">
        <f t="shared" si="2"/>
        <v>72.727272727272734</v>
      </c>
      <c r="K14" s="31">
        <v>6</v>
      </c>
      <c r="L14" s="31">
        <f>[5]Послуги!$E14-'16'!L14</f>
        <v>5</v>
      </c>
      <c r="M14" s="57">
        <f t="shared" si="3"/>
        <v>83.333333333333343</v>
      </c>
      <c r="N14" s="31">
        <v>13</v>
      </c>
      <c r="O14" s="31">
        <f>[5]Послуги!$F14-'16'!O14</f>
        <v>5</v>
      </c>
      <c r="P14" s="57">
        <f t="shared" si="4"/>
        <v>38.461538461538467</v>
      </c>
      <c r="Q14" s="31">
        <v>68</v>
      </c>
      <c r="R14" s="46">
        <f>[5]Послуги!$G14-'16'!R14</f>
        <v>106</v>
      </c>
      <c r="S14" s="57">
        <f t="shared" si="5"/>
        <v>155.88235294117646</v>
      </c>
      <c r="T14" s="31">
        <v>125</v>
      </c>
      <c r="U14" s="46">
        <f>[5]Послуги!$H14-'16'!U14</f>
        <v>184</v>
      </c>
      <c r="V14" s="57">
        <f t="shared" si="6"/>
        <v>147.19999999999999</v>
      </c>
      <c r="W14" s="31">
        <v>57</v>
      </c>
      <c r="X14" s="46">
        <f>[5]Послуги!$I14-'16'!X14</f>
        <v>108</v>
      </c>
      <c r="Y14" s="57">
        <f t="shared" si="7"/>
        <v>189.4736842105263</v>
      </c>
      <c r="Z14" s="31">
        <v>49</v>
      </c>
      <c r="AA14" s="46">
        <f>[5]Послуги!$J14-'16'!AA14</f>
        <v>94</v>
      </c>
      <c r="AB14" s="57">
        <f t="shared" si="8"/>
        <v>191.83673469387753</v>
      </c>
      <c r="AC14" s="29"/>
      <c r="AD14" s="32"/>
    </row>
    <row r="15" spans="1:32" s="33" customFormat="1" ht="18" customHeight="1" x14ac:dyDescent="0.25">
      <c r="A15" s="52" t="s">
        <v>36</v>
      </c>
      <c r="B15" s="31">
        <v>1102</v>
      </c>
      <c r="C15" s="31">
        <f>[5]Послуги!$B15-'16'!C15</f>
        <v>949</v>
      </c>
      <c r="D15" s="57">
        <f t="shared" si="0"/>
        <v>86.116152450090738</v>
      </c>
      <c r="E15" s="31">
        <v>429</v>
      </c>
      <c r="F15" s="31">
        <f>[5]Послуги!$C15-'16'!F15</f>
        <v>299</v>
      </c>
      <c r="G15" s="57">
        <f t="shared" si="1"/>
        <v>69.696969696969703</v>
      </c>
      <c r="H15" s="31">
        <v>104</v>
      </c>
      <c r="I15" s="31">
        <f>[5]Послуги!$D15-'16'!I15</f>
        <v>62</v>
      </c>
      <c r="J15" s="57">
        <f t="shared" si="2"/>
        <v>59.615384615384613</v>
      </c>
      <c r="K15" s="31">
        <v>15</v>
      </c>
      <c r="L15" s="31">
        <f>[5]Послуги!$E15-'16'!L15</f>
        <v>13</v>
      </c>
      <c r="M15" s="57">
        <f t="shared" si="3"/>
        <v>86.666666666666671</v>
      </c>
      <c r="N15" s="31">
        <v>12</v>
      </c>
      <c r="O15" s="31">
        <f>[5]Послуги!$F15-'16'!O15</f>
        <v>9</v>
      </c>
      <c r="P15" s="57">
        <f t="shared" si="4"/>
        <v>75</v>
      </c>
      <c r="Q15" s="31">
        <v>354</v>
      </c>
      <c r="R15" s="46">
        <f>[5]Послуги!$G15-'16'!R15</f>
        <v>255</v>
      </c>
      <c r="S15" s="57">
        <f t="shared" si="5"/>
        <v>72.033898305084747</v>
      </c>
      <c r="T15" s="31">
        <v>966</v>
      </c>
      <c r="U15" s="46">
        <f>[5]Послуги!$H15-'16'!U15</f>
        <v>819</v>
      </c>
      <c r="V15" s="57">
        <f t="shared" si="6"/>
        <v>84.782608695652172</v>
      </c>
      <c r="W15" s="31">
        <v>315</v>
      </c>
      <c r="X15" s="46">
        <f>[5]Послуги!$I15-'16'!X15</f>
        <v>175</v>
      </c>
      <c r="Y15" s="57">
        <f t="shared" si="7"/>
        <v>55.555555555555557</v>
      </c>
      <c r="Z15" s="31">
        <v>278</v>
      </c>
      <c r="AA15" s="46">
        <f>[5]Послуги!$J15-'16'!AA15</f>
        <v>145</v>
      </c>
      <c r="AB15" s="57">
        <f t="shared" si="8"/>
        <v>52.158273381294961</v>
      </c>
      <c r="AC15" s="29"/>
      <c r="AD15" s="32"/>
    </row>
    <row r="16" spans="1:32" s="33" customFormat="1" ht="18" customHeight="1" x14ac:dyDescent="0.25">
      <c r="A16" s="52" t="s">
        <v>37</v>
      </c>
      <c r="B16" s="31">
        <v>675</v>
      </c>
      <c r="C16" s="31">
        <f>[5]Послуги!$B16-'16'!C16</f>
        <v>632</v>
      </c>
      <c r="D16" s="57">
        <f t="shared" si="0"/>
        <v>93.629629629629633</v>
      </c>
      <c r="E16" s="31">
        <v>228</v>
      </c>
      <c r="F16" s="31">
        <f>[5]Послуги!$C16-'16'!F16</f>
        <v>200</v>
      </c>
      <c r="G16" s="57">
        <f t="shared" si="1"/>
        <v>87.719298245614027</v>
      </c>
      <c r="H16" s="31">
        <v>71</v>
      </c>
      <c r="I16" s="31">
        <f>[5]Послуги!$D16-'16'!I16</f>
        <v>34</v>
      </c>
      <c r="J16" s="57">
        <f t="shared" si="2"/>
        <v>47.887323943661968</v>
      </c>
      <c r="K16" s="31">
        <v>12</v>
      </c>
      <c r="L16" s="31">
        <f>[5]Послуги!$E16-'16'!L16</f>
        <v>15</v>
      </c>
      <c r="M16" s="57">
        <f t="shared" si="3"/>
        <v>125</v>
      </c>
      <c r="N16" s="31">
        <v>16</v>
      </c>
      <c r="O16" s="31">
        <f>[5]Послуги!$F16-'16'!O16</f>
        <v>0</v>
      </c>
      <c r="P16" s="57">
        <f t="shared" si="4"/>
        <v>0</v>
      </c>
      <c r="Q16" s="31">
        <v>208</v>
      </c>
      <c r="R16" s="46">
        <f>[5]Послуги!$G16-'16'!R16</f>
        <v>192</v>
      </c>
      <c r="S16" s="57">
        <f t="shared" si="5"/>
        <v>92.307692307692307</v>
      </c>
      <c r="T16" s="31">
        <v>595</v>
      </c>
      <c r="U16" s="46">
        <f>[5]Послуги!$H16-'16'!U16</f>
        <v>563</v>
      </c>
      <c r="V16" s="57">
        <f t="shared" si="6"/>
        <v>94.621848739495789</v>
      </c>
      <c r="W16" s="31">
        <v>151</v>
      </c>
      <c r="X16" s="46">
        <f>[5]Послуги!$I16-'16'!X16</f>
        <v>131</v>
      </c>
      <c r="Y16" s="57">
        <f t="shared" si="7"/>
        <v>86.754966887417211</v>
      </c>
      <c r="Z16" s="31">
        <v>141</v>
      </c>
      <c r="AA16" s="46">
        <f>[5]Послуги!$J16-'16'!AA16</f>
        <v>125</v>
      </c>
      <c r="AB16" s="57">
        <f t="shared" si="8"/>
        <v>88.652482269503537</v>
      </c>
      <c r="AC16" s="29"/>
      <c r="AD16" s="32"/>
    </row>
    <row r="17" spans="1:30" s="33" customFormat="1" ht="18" customHeight="1" x14ac:dyDescent="0.25">
      <c r="A17" s="52" t="s">
        <v>38</v>
      </c>
      <c r="B17" s="31">
        <v>601</v>
      </c>
      <c r="C17" s="31">
        <f>[5]Послуги!$B17-'16'!C17</f>
        <v>768</v>
      </c>
      <c r="D17" s="57">
        <f t="shared" si="0"/>
        <v>127.78702163061564</v>
      </c>
      <c r="E17" s="31">
        <v>280</v>
      </c>
      <c r="F17" s="31">
        <f>[5]Послуги!$C17-'16'!F17</f>
        <v>438</v>
      </c>
      <c r="G17" s="57">
        <f t="shared" si="1"/>
        <v>156.42857142857142</v>
      </c>
      <c r="H17" s="31">
        <v>99</v>
      </c>
      <c r="I17" s="31">
        <f>[5]Послуги!$D17-'16'!I17</f>
        <v>85</v>
      </c>
      <c r="J17" s="57">
        <f t="shared" si="2"/>
        <v>85.858585858585855</v>
      </c>
      <c r="K17" s="31">
        <v>8</v>
      </c>
      <c r="L17" s="31">
        <f>[5]Послуги!$E17-'16'!L17</f>
        <v>9</v>
      </c>
      <c r="M17" s="57">
        <f t="shared" si="3"/>
        <v>112.5</v>
      </c>
      <c r="N17" s="31">
        <v>3</v>
      </c>
      <c r="O17" s="31">
        <f>[5]Послуги!$F17-'16'!O17</f>
        <v>2</v>
      </c>
      <c r="P17" s="57">
        <f t="shared" si="4"/>
        <v>66.666666666666657</v>
      </c>
      <c r="Q17" s="31">
        <v>238</v>
      </c>
      <c r="R17" s="46">
        <f>[5]Послуги!$G17-'16'!R17</f>
        <v>316</v>
      </c>
      <c r="S17" s="57">
        <f t="shared" si="5"/>
        <v>132.77310924369746</v>
      </c>
      <c r="T17" s="31">
        <v>471</v>
      </c>
      <c r="U17" s="46">
        <f>[5]Послуги!$H17-'16'!U17</f>
        <v>582</v>
      </c>
      <c r="V17" s="57">
        <f t="shared" si="6"/>
        <v>123.56687898089172</v>
      </c>
      <c r="W17" s="31">
        <v>196</v>
      </c>
      <c r="X17" s="46">
        <f>[5]Послуги!$I17-'16'!X17</f>
        <v>308</v>
      </c>
      <c r="Y17" s="57">
        <f t="shared" si="7"/>
        <v>157.14285714285714</v>
      </c>
      <c r="Z17" s="31">
        <v>174</v>
      </c>
      <c r="AA17" s="46">
        <f>[5]Послуги!$J17-'16'!AA17</f>
        <v>271</v>
      </c>
      <c r="AB17" s="57">
        <f t="shared" si="8"/>
        <v>155.74712643678163</v>
      </c>
      <c r="AC17" s="29"/>
      <c r="AD17" s="32"/>
    </row>
    <row r="18" spans="1:30" s="33" customFormat="1" ht="18" customHeight="1" x14ac:dyDescent="0.25">
      <c r="A18" s="52" t="s">
        <v>39</v>
      </c>
      <c r="B18" s="31">
        <v>928</v>
      </c>
      <c r="C18" s="31">
        <f>[5]Послуги!$B18-'16'!C18</f>
        <v>927</v>
      </c>
      <c r="D18" s="57">
        <f t="shared" si="0"/>
        <v>99.892241379310349</v>
      </c>
      <c r="E18" s="31">
        <v>270</v>
      </c>
      <c r="F18" s="31">
        <f>[5]Послуги!$C18-'16'!F18</f>
        <v>328</v>
      </c>
      <c r="G18" s="57">
        <f t="shared" si="1"/>
        <v>121.48148148148148</v>
      </c>
      <c r="H18" s="31">
        <v>84</v>
      </c>
      <c r="I18" s="31">
        <f>[5]Послуги!$D18-'16'!I18</f>
        <v>69</v>
      </c>
      <c r="J18" s="57">
        <f t="shared" si="2"/>
        <v>82.142857142857139</v>
      </c>
      <c r="K18" s="31">
        <v>6</v>
      </c>
      <c r="L18" s="31">
        <f>[5]Послуги!$E18-'16'!L18</f>
        <v>0</v>
      </c>
      <c r="M18" s="57">
        <f t="shared" si="3"/>
        <v>0</v>
      </c>
      <c r="N18" s="31">
        <v>5</v>
      </c>
      <c r="O18" s="31">
        <f>[5]Послуги!$F18-'16'!O18</f>
        <v>3</v>
      </c>
      <c r="P18" s="57">
        <f t="shared" si="4"/>
        <v>60</v>
      </c>
      <c r="Q18" s="31">
        <v>257</v>
      </c>
      <c r="R18" s="46">
        <f>[5]Послуги!$G18-'16'!R18</f>
        <v>255</v>
      </c>
      <c r="S18" s="57">
        <f t="shared" si="5"/>
        <v>99.221789883268485</v>
      </c>
      <c r="T18" s="31">
        <v>818</v>
      </c>
      <c r="U18" s="46">
        <f>[5]Послуги!$H18-'16'!U18</f>
        <v>825</v>
      </c>
      <c r="V18" s="57">
        <f t="shared" si="6"/>
        <v>100.85574572127139</v>
      </c>
      <c r="W18" s="31">
        <v>192</v>
      </c>
      <c r="X18" s="46">
        <f>[5]Послуги!$I18-'16'!X18</f>
        <v>231</v>
      </c>
      <c r="Y18" s="57">
        <f t="shared" si="7"/>
        <v>120.3125</v>
      </c>
      <c r="Z18" s="31">
        <v>166</v>
      </c>
      <c r="AA18" s="46">
        <f>[5]Послуги!$J18-'16'!AA18</f>
        <v>181</v>
      </c>
      <c r="AB18" s="57">
        <f t="shared" si="8"/>
        <v>109.03614457831326</v>
      </c>
      <c r="AC18" s="29"/>
      <c r="AD18" s="32"/>
    </row>
    <row r="19" spans="1:30" s="33" customFormat="1" ht="18" customHeight="1" x14ac:dyDescent="0.25">
      <c r="A19" s="52" t="s">
        <v>40</v>
      </c>
      <c r="B19" s="31">
        <v>1593</v>
      </c>
      <c r="C19" s="31">
        <f>[5]Послуги!$B19-'16'!C19</f>
        <v>1739</v>
      </c>
      <c r="D19" s="57">
        <f t="shared" si="0"/>
        <v>109.16509730069053</v>
      </c>
      <c r="E19" s="31">
        <v>371</v>
      </c>
      <c r="F19" s="31">
        <f>[5]Послуги!$C19-'16'!F19</f>
        <v>563</v>
      </c>
      <c r="G19" s="57">
        <f t="shared" si="1"/>
        <v>151.75202156334231</v>
      </c>
      <c r="H19" s="31">
        <v>145</v>
      </c>
      <c r="I19" s="31">
        <f>[5]Послуги!$D19-'16'!I19</f>
        <v>123</v>
      </c>
      <c r="J19" s="57">
        <f t="shared" si="2"/>
        <v>84.827586206896555</v>
      </c>
      <c r="K19" s="31">
        <v>22</v>
      </c>
      <c r="L19" s="31">
        <f>[5]Послуги!$E19-'16'!L19</f>
        <v>23</v>
      </c>
      <c r="M19" s="57">
        <f t="shared" si="3"/>
        <v>104.54545454545455</v>
      </c>
      <c r="N19" s="31">
        <v>3</v>
      </c>
      <c r="O19" s="31">
        <f>[5]Послуги!$F19-'16'!O19</f>
        <v>11</v>
      </c>
      <c r="P19" s="57">
        <f t="shared" si="4"/>
        <v>366.66666666666663</v>
      </c>
      <c r="Q19" s="31">
        <v>343</v>
      </c>
      <c r="R19" s="46">
        <f>[5]Послуги!$G19-'16'!R19</f>
        <v>513</v>
      </c>
      <c r="S19" s="57">
        <f t="shared" si="5"/>
        <v>149.56268221574345</v>
      </c>
      <c r="T19" s="31">
        <v>1401</v>
      </c>
      <c r="U19" s="46">
        <f>[5]Послуги!$H19-'16'!U19</f>
        <v>1388</v>
      </c>
      <c r="V19" s="57">
        <f t="shared" si="6"/>
        <v>99.072091363311927</v>
      </c>
      <c r="W19" s="31">
        <v>255</v>
      </c>
      <c r="X19" s="46">
        <f>[5]Послуги!$I19-'16'!X19</f>
        <v>366</v>
      </c>
      <c r="Y19" s="57">
        <f t="shared" si="7"/>
        <v>143.52941176470588</v>
      </c>
      <c r="Z19" s="31">
        <v>229</v>
      </c>
      <c r="AA19" s="46">
        <f>[5]Послуги!$J19-'16'!AA19</f>
        <v>337</v>
      </c>
      <c r="AB19" s="57">
        <f t="shared" si="8"/>
        <v>147.16157205240174</v>
      </c>
      <c r="AC19" s="29"/>
      <c r="AD19" s="32"/>
    </row>
    <row r="20" spans="1:30" s="33" customFormat="1" ht="18" customHeight="1" x14ac:dyDescent="0.25">
      <c r="A20" s="52" t="s">
        <v>41</v>
      </c>
      <c r="B20" s="31">
        <v>452</v>
      </c>
      <c r="C20" s="31">
        <f>[5]Послуги!$B20-'16'!C20</f>
        <v>51</v>
      </c>
      <c r="D20" s="57">
        <f t="shared" si="0"/>
        <v>11.283185840707963</v>
      </c>
      <c r="E20" s="31">
        <v>196</v>
      </c>
      <c r="F20" s="31">
        <f>[5]Послуги!$C20-'16'!F20</f>
        <v>11</v>
      </c>
      <c r="G20" s="57">
        <f t="shared" si="1"/>
        <v>5.6122448979591839</v>
      </c>
      <c r="H20" s="31">
        <v>95</v>
      </c>
      <c r="I20" s="31">
        <f>[5]Послуги!$D20-'16'!I20</f>
        <v>4</v>
      </c>
      <c r="J20" s="57">
        <f t="shared" si="2"/>
        <v>4.2105263157894735</v>
      </c>
      <c r="K20" s="31">
        <v>18</v>
      </c>
      <c r="L20" s="31">
        <f>[5]Послуги!$E20-'16'!L20</f>
        <v>0</v>
      </c>
      <c r="M20" s="57">
        <f t="shared" si="3"/>
        <v>0</v>
      </c>
      <c r="N20" s="31">
        <v>48</v>
      </c>
      <c r="O20" s="31">
        <f>[5]Послуги!$F20-'16'!O20</f>
        <v>0</v>
      </c>
      <c r="P20" s="57">
        <f t="shared" si="4"/>
        <v>0</v>
      </c>
      <c r="Q20" s="31">
        <v>186</v>
      </c>
      <c r="R20" s="46">
        <f>[5]Послуги!$G20-'16'!R20</f>
        <v>9</v>
      </c>
      <c r="S20" s="57">
        <f t="shared" si="5"/>
        <v>4.838709677419355</v>
      </c>
      <c r="T20" s="31">
        <v>345</v>
      </c>
      <c r="U20" s="46">
        <f>[5]Послуги!$H20-'16'!U20</f>
        <v>49</v>
      </c>
      <c r="V20" s="57">
        <f t="shared" si="6"/>
        <v>14.202898550724639</v>
      </c>
      <c r="W20" s="31">
        <v>112</v>
      </c>
      <c r="X20" s="46">
        <f>[5]Послуги!$I20-'16'!X20</f>
        <v>9</v>
      </c>
      <c r="Y20" s="57">
        <f t="shared" si="7"/>
        <v>8.0357142857142865</v>
      </c>
      <c r="Z20" s="31">
        <v>91</v>
      </c>
      <c r="AA20" s="46">
        <f>[5]Послуги!$J20-'16'!AA20</f>
        <v>9</v>
      </c>
      <c r="AB20" s="57">
        <f t="shared" si="8"/>
        <v>9.8901098901098905</v>
      </c>
      <c r="AC20" s="29"/>
      <c r="AD20" s="32"/>
    </row>
    <row r="21" spans="1:30" s="33" customFormat="1" ht="18" customHeight="1" x14ac:dyDescent="0.25">
      <c r="A21" s="52" t="s">
        <v>42</v>
      </c>
      <c r="B21" s="31">
        <v>655</v>
      </c>
      <c r="C21" s="31">
        <f>[5]Послуги!$B21-'16'!C21</f>
        <v>587</v>
      </c>
      <c r="D21" s="57">
        <f t="shared" si="0"/>
        <v>89.618320610687022</v>
      </c>
      <c r="E21" s="31">
        <v>269</v>
      </c>
      <c r="F21" s="31">
        <f>[5]Послуги!$C21-'16'!F21</f>
        <v>290</v>
      </c>
      <c r="G21" s="57">
        <f t="shared" si="1"/>
        <v>107.80669144981412</v>
      </c>
      <c r="H21" s="31">
        <v>177</v>
      </c>
      <c r="I21" s="31">
        <f>[5]Послуги!$D21-'16'!I21</f>
        <v>70</v>
      </c>
      <c r="J21" s="57">
        <f t="shared" si="2"/>
        <v>39.548022598870055</v>
      </c>
      <c r="K21" s="31">
        <v>3</v>
      </c>
      <c r="L21" s="31">
        <f>[5]Послуги!$E21-'16'!L21</f>
        <v>0</v>
      </c>
      <c r="M21" s="57">
        <f t="shared" si="3"/>
        <v>0</v>
      </c>
      <c r="N21" s="31">
        <v>33</v>
      </c>
      <c r="O21" s="31">
        <f>[5]Послуги!$F21-'16'!O21</f>
        <v>4</v>
      </c>
      <c r="P21" s="57">
        <f t="shared" si="4"/>
        <v>12.121212121212121</v>
      </c>
      <c r="Q21" s="31">
        <v>195</v>
      </c>
      <c r="R21" s="46">
        <f>[5]Послуги!$G21-'16'!R21</f>
        <v>195</v>
      </c>
      <c r="S21" s="57">
        <f t="shared" si="5"/>
        <v>100</v>
      </c>
      <c r="T21" s="31">
        <v>418</v>
      </c>
      <c r="U21" s="46">
        <f>[5]Послуги!$H21-'16'!U21</f>
        <v>449</v>
      </c>
      <c r="V21" s="57">
        <f t="shared" si="6"/>
        <v>107.41626794258374</v>
      </c>
      <c r="W21" s="31">
        <v>165</v>
      </c>
      <c r="X21" s="46">
        <f>[5]Послуги!$I21-'16'!X21</f>
        <v>166</v>
      </c>
      <c r="Y21" s="57">
        <f t="shared" si="7"/>
        <v>100.60606060606061</v>
      </c>
      <c r="Z21" s="31">
        <v>133</v>
      </c>
      <c r="AA21" s="46">
        <f>[5]Послуги!$J21-'16'!AA21</f>
        <v>143</v>
      </c>
      <c r="AB21" s="57">
        <f t="shared" si="8"/>
        <v>107.51879699248121</v>
      </c>
      <c r="AC21" s="29"/>
      <c r="AD21" s="32"/>
    </row>
    <row r="22" spans="1:30" s="33" customFormat="1" ht="18" customHeight="1" x14ac:dyDescent="0.25">
      <c r="A22" s="52" t="s">
        <v>43</v>
      </c>
      <c r="B22" s="31">
        <v>312</v>
      </c>
      <c r="C22" s="31">
        <f>[5]Послуги!$B22-'16'!C22</f>
        <v>306</v>
      </c>
      <c r="D22" s="57">
        <f t="shared" si="0"/>
        <v>98.076923076923066</v>
      </c>
      <c r="E22" s="31">
        <v>240</v>
      </c>
      <c r="F22" s="31">
        <f>[5]Послуги!$C22-'16'!F22</f>
        <v>284</v>
      </c>
      <c r="G22" s="57">
        <f t="shared" si="1"/>
        <v>118.33333333333333</v>
      </c>
      <c r="H22" s="31">
        <v>78</v>
      </c>
      <c r="I22" s="31">
        <f>[5]Послуги!$D22-'16'!I22</f>
        <v>49</v>
      </c>
      <c r="J22" s="57">
        <f t="shared" si="2"/>
        <v>62.820512820512818</v>
      </c>
      <c r="K22" s="31">
        <v>13</v>
      </c>
      <c r="L22" s="31">
        <f>[5]Послуги!$E22-'16'!L22</f>
        <v>8</v>
      </c>
      <c r="M22" s="57">
        <f t="shared" si="3"/>
        <v>61.53846153846154</v>
      </c>
      <c r="N22" s="31">
        <v>8</v>
      </c>
      <c r="O22" s="31">
        <f>[5]Послуги!$F22-'16'!O22</f>
        <v>1</v>
      </c>
      <c r="P22" s="57">
        <f t="shared" si="4"/>
        <v>12.5</v>
      </c>
      <c r="Q22" s="31">
        <v>231</v>
      </c>
      <c r="R22" s="46">
        <f>[5]Послуги!$G22-'16'!R22</f>
        <v>281</v>
      </c>
      <c r="S22" s="57">
        <f t="shared" si="5"/>
        <v>121.64502164502164</v>
      </c>
      <c r="T22" s="31">
        <v>175</v>
      </c>
      <c r="U22" s="46">
        <f>[5]Послуги!$H22-'16'!U22</f>
        <v>208</v>
      </c>
      <c r="V22" s="57">
        <f t="shared" si="6"/>
        <v>118.85714285714286</v>
      </c>
      <c r="W22" s="31">
        <v>158</v>
      </c>
      <c r="X22" s="46">
        <f>[5]Послуги!$I22-'16'!X22</f>
        <v>192</v>
      </c>
      <c r="Y22" s="57">
        <f t="shared" si="7"/>
        <v>121.51898734177216</v>
      </c>
      <c r="Z22" s="31">
        <v>130</v>
      </c>
      <c r="AA22" s="46">
        <f>[5]Послуги!$J22-'16'!AA22</f>
        <v>157</v>
      </c>
      <c r="AB22" s="57">
        <f t="shared" si="8"/>
        <v>120.76923076923076</v>
      </c>
      <c r="AC22" s="29"/>
      <c r="AD22" s="32"/>
    </row>
    <row r="23" spans="1:30" s="33" customFormat="1" ht="18" customHeight="1" x14ac:dyDescent="0.25">
      <c r="A23" s="52" t="s">
        <v>44</v>
      </c>
      <c r="B23" s="31">
        <v>494</v>
      </c>
      <c r="C23" s="31">
        <f>[5]Послуги!$B23-'16'!C23</f>
        <v>542</v>
      </c>
      <c r="D23" s="57">
        <f t="shared" si="0"/>
        <v>109.7165991902834</v>
      </c>
      <c r="E23" s="31">
        <v>236</v>
      </c>
      <c r="F23" s="31">
        <f>[5]Послуги!$C23-'16'!F23</f>
        <v>307</v>
      </c>
      <c r="G23" s="57">
        <f t="shared" si="1"/>
        <v>130.08474576271186</v>
      </c>
      <c r="H23" s="31">
        <v>42</v>
      </c>
      <c r="I23" s="31">
        <f>[5]Послуги!$D23-'16'!I23</f>
        <v>33</v>
      </c>
      <c r="J23" s="57">
        <f t="shared" si="2"/>
        <v>78.571428571428569</v>
      </c>
      <c r="K23" s="31">
        <v>5</v>
      </c>
      <c r="L23" s="31">
        <f>[5]Послуги!$E23-'16'!L23</f>
        <v>2</v>
      </c>
      <c r="M23" s="57">
        <f t="shared" si="3"/>
        <v>40</v>
      </c>
      <c r="N23" s="31">
        <v>3</v>
      </c>
      <c r="O23" s="31">
        <f>[5]Послуги!$F23-'16'!O23</f>
        <v>0</v>
      </c>
      <c r="P23" s="57">
        <f t="shared" si="4"/>
        <v>0</v>
      </c>
      <c r="Q23" s="31">
        <v>195</v>
      </c>
      <c r="R23" s="46">
        <f>[5]Послуги!$G23-'16'!R23</f>
        <v>192</v>
      </c>
      <c r="S23" s="57">
        <f t="shared" si="5"/>
        <v>98.461538461538467</v>
      </c>
      <c r="T23" s="31">
        <v>426</v>
      </c>
      <c r="U23" s="46">
        <f>[5]Послуги!$H23-'16'!U23</f>
        <v>474</v>
      </c>
      <c r="V23" s="57">
        <f t="shared" si="6"/>
        <v>111.26760563380283</v>
      </c>
      <c r="W23" s="31">
        <v>175</v>
      </c>
      <c r="X23" s="46">
        <f>[5]Послуги!$I23-'16'!X23</f>
        <v>239</v>
      </c>
      <c r="Y23" s="57">
        <f t="shared" si="7"/>
        <v>136.57142857142856</v>
      </c>
      <c r="Z23" s="31">
        <v>139</v>
      </c>
      <c r="AA23" s="46">
        <f>[5]Послуги!$J23-'16'!AA23</f>
        <v>185</v>
      </c>
      <c r="AB23" s="57">
        <f t="shared" si="8"/>
        <v>133.0935251798561</v>
      </c>
      <c r="AC23" s="29"/>
      <c r="AD23" s="32"/>
    </row>
    <row r="24" spans="1:30" s="33" customFormat="1" ht="18" customHeight="1" x14ac:dyDescent="0.25">
      <c r="A24" s="52" t="s">
        <v>45</v>
      </c>
      <c r="B24" s="31">
        <v>465</v>
      </c>
      <c r="C24" s="31">
        <f>[5]Послуги!$B24-'16'!C24</f>
        <v>448</v>
      </c>
      <c r="D24" s="57">
        <f t="shared" si="0"/>
        <v>96.344086021505376</v>
      </c>
      <c r="E24" s="31">
        <v>183</v>
      </c>
      <c r="F24" s="31">
        <f>[5]Послуги!$C24-'16'!F24</f>
        <v>208</v>
      </c>
      <c r="G24" s="57">
        <f t="shared" si="1"/>
        <v>113.66120218579235</v>
      </c>
      <c r="H24" s="31">
        <v>34</v>
      </c>
      <c r="I24" s="31">
        <f>[5]Послуги!$D24-'16'!I24</f>
        <v>27</v>
      </c>
      <c r="J24" s="57">
        <f t="shared" si="2"/>
        <v>79.411764705882348</v>
      </c>
      <c r="K24" s="31">
        <v>4</v>
      </c>
      <c r="L24" s="31">
        <f>[5]Послуги!$E24-'16'!L24</f>
        <v>0</v>
      </c>
      <c r="M24" s="57">
        <f t="shared" si="3"/>
        <v>0</v>
      </c>
      <c r="N24" s="31">
        <v>8</v>
      </c>
      <c r="O24" s="31">
        <f>[5]Послуги!$F24-'16'!O24</f>
        <v>1</v>
      </c>
      <c r="P24" s="57">
        <f t="shared" si="4"/>
        <v>12.5</v>
      </c>
      <c r="Q24" s="31">
        <v>163</v>
      </c>
      <c r="R24" s="46">
        <f>[5]Послуги!$G24-'16'!R24</f>
        <v>123</v>
      </c>
      <c r="S24" s="57">
        <f t="shared" si="5"/>
        <v>75.460122699386503</v>
      </c>
      <c r="T24" s="31">
        <v>403</v>
      </c>
      <c r="U24" s="46">
        <f>[5]Послуги!$H24-'16'!U24</f>
        <v>394</v>
      </c>
      <c r="V24" s="57">
        <f t="shared" si="6"/>
        <v>97.766749379652609</v>
      </c>
      <c r="W24" s="31">
        <v>140</v>
      </c>
      <c r="X24" s="46">
        <f>[5]Послуги!$I24-'16'!X24</f>
        <v>160</v>
      </c>
      <c r="Y24" s="57">
        <f t="shared" si="7"/>
        <v>114.28571428571428</v>
      </c>
      <c r="Z24" s="31">
        <v>122</v>
      </c>
      <c r="AA24" s="46">
        <f>[5]Послуги!$J24-'16'!AA24</f>
        <v>135</v>
      </c>
      <c r="AB24" s="57">
        <f t="shared" si="8"/>
        <v>110.65573770491804</v>
      </c>
      <c r="AC24" s="29"/>
      <c r="AD24" s="32"/>
    </row>
    <row r="25" spans="1:30" s="33" customFormat="1" ht="18" customHeight="1" x14ac:dyDescent="0.25">
      <c r="A25" s="53" t="s">
        <v>46</v>
      </c>
      <c r="B25" s="31">
        <v>519</v>
      </c>
      <c r="C25" s="31">
        <f>[5]Послуги!$B25-'16'!C25</f>
        <v>652</v>
      </c>
      <c r="D25" s="57">
        <f t="shared" si="0"/>
        <v>125.62620423892099</v>
      </c>
      <c r="E25" s="31">
        <v>224</v>
      </c>
      <c r="F25" s="31">
        <f>[5]Послуги!$C25-'16'!F25</f>
        <v>326</v>
      </c>
      <c r="G25" s="57">
        <f t="shared" si="1"/>
        <v>145.53571428571428</v>
      </c>
      <c r="H25" s="31">
        <v>61</v>
      </c>
      <c r="I25" s="31">
        <f>[5]Послуги!$D25-'16'!I25</f>
        <v>56</v>
      </c>
      <c r="J25" s="57">
        <f t="shared" si="2"/>
        <v>91.803278688524586</v>
      </c>
      <c r="K25" s="31">
        <v>4</v>
      </c>
      <c r="L25" s="31">
        <f>[5]Послуги!$E25-'16'!L25</f>
        <v>3</v>
      </c>
      <c r="M25" s="57">
        <f t="shared" si="3"/>
        <v>75</v>
      </c>
      <c r="N25" s="31">
        <v>7</v>
      </c>
      <c r="O25" s="31">
        <f>[5]Послуги!$F25-'16'!O25</f>
        <v>9</v>
      </c>
      <c r="P25" s="57">
        <f t="shared" si="4"/>
        <v>128.57142857142858</v>
      </c>
      <c r="Q25" s="31">
        <v>207</v>
      </c>
      <c r="R25" s="46">
        <f>[5]Послуги!$G25-'16'!R25</f>
        <v>294</v>
      </c>
      <c r="S25" s="57">
        <f t="shared" si="5"/>
        <v>142.02898550724638</v>
      </c>
      <c r="T25" s="31">
        <v>421</v>
      </c>
      <c r="U25" s="46">
        <f>[5]Послуги!$H25-'16'!U25</f>
        <v>530</v>
      </c>
      <c r="V25" s="57">
        <f t="shared" si="6"/>
        <v>125.89073634204276</v>
      </c>
      <c r="W25" s="31">
        <v>158</v>
      </c>
      <c r="X25" s="46">
        <f>[5]Послуги!$I25-'16'!X25</f>
        <v>216</v>
      </c>
      <c r="Y25" s="57">
        <f t="shared" si="7"/>
        <v>136.70886075949366</v>
      </c>
      <c r="Z25" s="31">
        <v>137</v>
      </c>
      <c r="AA25" s="46">
        <f>[5]Послуги!$J25-'16'!AA25</f>
        <v>178</v>
      </c>
      <c r="AB25" s="57">
        <f t="shared" si="8"/>
        <v>129.92700729927006</v>
      </c>
      <c r="AC25" s="29"/>
      <c r="AD25" s="32"/>
    </row>
    <row r="26" spans="1:30" s="33" customFormat="1" ht="18" customHeight="1" x14ac:dyDescent="0.25">
      <c r="A26" s="52" t="s">
        <v>47</v>
      </c>
      <c r="B26" s="31">
        <v>16992</v>
      </c>
      <c r="C26" s="31">
        <f>[5]Послуги!$B26-'16'!C26</f>
        <v>17362</v>
      </c>
      <c r="D26" s="57">
        <f t="shared" si="0"/>
        <v>102.17749529190208</v>
      </c>
      <c r="E26" s="31">
        <v>2683</v>
      </c>
      <c r="F26" s="31">
        <f>[5]Послуги!$C26-'16'!F26</f>
        <v>4583</v>
      </c>
      <c r="G26" s="57">
        <f t="shared" si="1"/>
        <v>170.81625046589639</v>
      </c>
      <c r="H26" s="31">
        <v>1276</v>
      </c>
      <c r="I26" s="31">
        <f>[5]Послуги!$D26-'16'!I26</f>
        <v>599</v>
      </c>
      <c r="J26" s="57">
        <f t="shared" si="2"/>
        <v>46.943573667711597</v>
      </c>
      <c r="K26" s="31">
        <v>75</v>
      </c>
      <c r="L26" s="31">
        <f>[5]Послуги!$E26-'16'!L26</f>
        <v>38</v>
      </c>
      <c r="M26" s="57">
        <f t="shared" si="3"/>
        <v>50.666666666666671</v>
      </c>
      <c r="N26" s="31">
        <v>214</v>
      </c>
      <c r="O26" s="31">
        <f>[5]Послуги!$F26-'16'!O26</f>
        <v>62</v>
      </c>
      <c r="P26" s="57">
        <f t="shared" si="4"/>
        <v>28.971962616822427</v>
      </c>
      <c r="Q26" s="31">
        <v>1952</v>
      </c>
      <c r="R26" s="46">
        <f>[5]Послуги!$G26-'16'!R26</f>
        <v>2675</v>
      </c>
      <c r="S26" s="57">
        <f t="shared" si="5"/>
        <v>137.0389344262295</v>
      </c>
      <c r="T26" s="31">
        <v>15901</v>
      </c>
      <c r="U26" s="46">
        <f>[5]Послуги!$H26-'16'!U26</f>
        <v>13034</v>
      </c>
      <c r="V26" s="57">
        <f t="shared" si="6"/>
        <v>81.969687441041444</v>
      </c>
      <c r="W26" s="31">
        <v>1929</v>
      </c>
      <c r="X26" s="46">
        <f>[5]Послуги!$I26-'16'!X26</f>
        <v>3066</v>
      </c>
      <c r="Y26" s="57">
        <f t="shared" si="7"/>
        <v>158.94245723172628</v>
      </c>
      <c r="Z26" s="31">
        <v>1593</v>
      </c>
      <c r="AA26" s="46">
        <f>[5]Послуги!$J26-'16'!AA26</f>
        <v>2511</v>
      </c>
      <c r="AB26" s="57">
        <f t="shared" si="8"/>
        <v>157.62711864406779</v>
      </c>
      <c r="AC26" s="29"/>
      <c r="AD26" s="32"/>
    </row>
    <row r="27" spans="1:30" s="33" customFormat="1" ht="18" customHeight="1" x14ac:dyDescent="0.25">
      <c r="A27" s="52" t="s">
        <v>48</v>
      </c>
      <c r="B27" s="31">
        <v>5986</v>
      </c>
      <c r="C27" s="31">
        <f>[5]Послуги!$B27-'16'!C27</f>
        <v>5955</v>
      </c>
      <c r="D27" s="57">
        <f t="shared" si="0"/>
        <v>99.482124958235886</v>
      </c>
      <c r="E27" s="31">
        <v>919</v>
      </c>
      <c r="F27" s="31">
        <f>[5]Послуги!$C27-'16'!F27</f>
        <v>1180</v>
      </c>
      <c r="G27" s="57">
        <f t="shared" si="1"/>
        <v>128.40043525571275</v>
      </c>
      <c r="H27" s="31">
        <v>447</v>
      </c>
      <c r="I27" s="31">
        <f>[5]Послуги!$D27-'16'!I27</f>
        <v>239</v>
      </c>
      <c r="J27" s="57">
        <f t="shared" si="2"/>
        <v>53.46756152125279</v>
      </c>
      <c r="K27" s="31">
        <v>81</v>
      </c>
      <c r="L27" s="31">
        <f>[5]Послуги!$E27-'16'!L27</f>
        <v>67</v>
      </c>
      <c r="M27" s="57">
        <f t="shared" si="3"/>
        <v>82.716049382716051</v>
      </c>
      <c r="N27" s="31">
        <v>73</v>
      </c>
      <c r="O27" s="31">
        <f>[5]Послуги!$F27-'16'!O27</f>
        <v>32</v>
      </c>
      <c r="P27" s="57">
        <f t="shared" si="4"/>
        <v>43.835616438356162</v>
      </c>
      <c r="Q27" s="31">
        <v>861</v>
      </c>
      <c r="R27" s="46">
        <f>[5]Послуги!$G27-'16'!R27</f>
        <v>1112</v>
      </c>
      <c r="S27" s="57">
        <f t="shared" si="5"/>
        <v>129.1521486643438</v>
      </c>
      <c r="T27" s="31">
        <v>5323</v>
      </c>
      <c r="U27" s="46">
        <f>[5]Послуги!$H27-'16'!U27</f>
        <v>5415</v>
      </c>
      <c r="V27" s="57">
        <f t="shared" si="6"/>
        <v>101.72834867555889</v>
      </c>
      <c r="W27" s="31">
        <v>584</v>
      </c>
      <c r="X27" s="46">
        <f>[5]Послуги!$I27-'16'!X27</f>
        <v>731</v>
      </c>
      <c r="Y27" s="57">
        <f t="shared" si="7"/>
        <v>125.17123287671232</v>
      </c>
      <c r="Z27" s="31">
        <v>529</v>
      </c>
      <c r="AA27" s="46">
        <f>[5]Послуги!$J27-'16'!AA27</f>
        <v>652</v>
      </c>
      <c r="AB27" s="57">
        <f t="shared" si="8"/>
        <v>123.25141776937618</v>
      </c>
      <c r="AC27" s="29"/>
      <c r="AD27" s="32"/>
    </row>
    <row r="28" spans="1:30" s="33" customFormat="1" ht="18" customHeight="1" x14ac:dyDescent="0.25">
      <c r="A28" s="54" t="s">
        <v>49</v>
      </c>
      <c r="B28" s="31">
        <v>4248</v>
      </c>
      <c r="C28" s="31">
        <f>[5]Послуги!$B28-'16'!C28</f>
        <v>4192</v>
      </c>
      <c r="D28" s="57">
        <f t="shared" si="0"/>
        <v>98.681732580037661</v>
      </c>
      <c r="E28" s="31">
        <v>1016</v>
      </c>
      <c r="F28" s="31">
        <f>[5]Послуги!$C28-'16'!F28</f>
        <v>1137</v>
      </c>
      <c r="G28" s="57">
        <f t="shared" si="1"/>
        <v>111.90944881889764</v>
      </c>
      <c r="H28" s="31">
        <v>392</v>
      </c>
      <c r="I28" s="31">
        <f>[5]Послуги!$D28-'16'!I28</f>
        <v>294</v>
      </c>
      <c r="J28" s="57">
        <f t="shared" si="2"/>
        <v>75</v>
      </c>
      <c r="K28" s="31">
        <v>21</v>
      </c>
      <c r="L28" s="31">
        <f>[5]Послуги!$E28-'16'!L28</f>
        <v>23</v>
      </c>
      <c r="M28" s="57">
        <f t="shared" si="3"/>
        <v>109.52380952380953</v>
      </c>
      <c r="N28" s="31">
        <v>19</v>
      </c>
      <c r="O28" s="31">
        <f>[5]Послуги!$F28-'16'!O28</f>
        <v>23</v>
      </c>
      <c r="P28" s="57">
        <f t="shared" si="4"/>
        <v>121.05263157894737</v>
      </c>
      <c r="Q28" s="31">
        <v>981</v>
      </c>
      <c r="R28" s="46">
        <f>[5]Послуги!$G28-'16'!R28</f>
        <v>1096</v>
      </c>
      <c r="S28" s="57">
        <f t="shared" si="5"/>
        <v>111.72273190621816</v>
      </c>
      <c r="T28" s="31">
        <v>3698</v>
      </c>
      <c r="U28" s="46">
        <f>[5]Послуги!$H28-'16'!U28</f>
        <v>3627</v>
      </c>
      <c r="V28" s="57">
        <f t="shared" si="6"/>
        <v>98.080043266630611</v>
      </c>
      <c r="W28" s="31">
        <v>763</v>
      </c>
      <c r="X28" s="46">
        <f>[5]Послуги!$I28-'16'!X28</f>
        <v>722</v>
      </c>
      <c r="Y28" s="57">
        <f t="shared" si="7"/>
        <v>94.626474442988211</v>
      </c>
      <c r="Z28" s="31">
        <v>690</v>
      </c>
      <c r="AA28" s="46">
        <f>[5]Послуги!$J28-'16'!AA28</f>
        <v>626</v>
      </c>
      <c r="AB28" s="57">
        <f t="shared" si="8"/>
        <v>90.724637681159422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B1:N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M7" activePane="bottomRight" state="frozen"/>
      <selection activeCell="E12" sqref="E12"/>
      <selection pane="topRight" activeCell="E12" sqref="E12"/>
      <selection pane="bottomLeft" activeCell="E12" sqref="E12"/>
      <selection pane="bottomRight" activeCell="I17" sqref="I17"/>
    </sheetView>
  </sheetViews>
  <sheetFormatPr defaultRowHeight="14.25" x14ac:dyDescent="0.2"/>
  <cols>
    <col min="1" max="1" width="29.140625" style="37" customWidth="1"/>
    <col min="2" max="2" width="11" style="37" customWidth="1"/>
    <col min="3" max="3" width="9.85546875" style="37" customWidth="1"/>
    <col min="4" max="4" width="8.28515625" style="37" customWidth="1"/>
    <col min="5" max="6" width="11.7109375" style="37" customWidth="1"/>
    <col min="7" max="7" width="7.42578125" style="37" customWidth="1"/>
    <col min="8" max="8" width="11.85546875" style="37" customWidth="1"/>
    <col min="9" max="9" width="11" style="37" customWidth="1"/>
    <col min="10" max="10" width="7.42578125" style="37" customWidth="1"/>
    <col min="11" max="12" width="9.42578125" style="37" customWidth="1"/>
    <col min="13" max="13" width="9" style="37" customWidth="1"/>
    <col min="14" max="14" width="10" style="37" customWidth="1"/>
    <col min="15" max="15" width="9.140625" style="37" customWidth="1"/>
    <col min="16" max="16" width="8.140625" style="37" customWidth="1"/>
    <col min="17" max="18" width="9.5703125" style="37" customWidth="1"/>
    <col min="19" max="19" width="8.140625" style="37" customWidth="1"/>
    <col min="20" max="20" width="10.5703125" style="37" customWidth="1"/>
    <col min="21" max="21" width="10.7109375" style="37" customWidth="1"/>
    <col min="22" max="22" width="8.140625" style="37" customWidth="1"/>
    <col min="23" max="23" width="8.28515625" style="37" customWidth="1"/>
    <col min="24" max="24" width="8.42578125" style="37" customWidth="1"/>
    <col min="25" max="25" width="8.28515625" style="37" customWidth="1"/>
    <col min="26" max="16384" width="9.140625" style="37"/>
  </cols>
  <sheetData>
    <row r="1" spans="1:32" s="22" customFormat="1" ht="66" customHeight="1" x14ac:dyDescent="0.35">
      <c r="B1" s="102" t="s">
        <v>70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62"/>
      <c r="O1" s="62"/>
      <c r="P1" s="62"/>
      <c r="Q1" s="21"/>
      <c r="R1" s="21"/>
      <c r="S1" s="21"/>
      <c r="T1" s="21"/>
      <c r="U1" s="21"/>
      <c r="V1" s="21"/>
      <c r="W1" s="21"/>
      <c r="X1" s="87"/>
      <c r="Y1" s="87"/>
      <c r="Z1" s="41"/>
      <c r="AB1" s="47" t="s">
        <v>14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7</v>
      </c>
      <c r="N2" s="45"/>
      <c r="O2" s="23"/>
      <c r="P2" s="23"/>
      <c r="Q2" s="24"/>
      <c r="R2" s="24"/>
      <c r="S2" s="24"/>
      <c r="T2" s="24"/>
      <c r="U2" s="24"/>
      <c r="V2" s="24"/>
      <c r="X2" s="82"/>
      <c r="Y2" s="82"/>
      <c r="Z2" s="91" t="s">
        <v>7</v>
      </c>
      <c r="AA2" s="91"/>
    </row>
    <row r="3" spans="1:32" s="26" customFormat="1" ht="67.5" customHeight="1" x14ac:dyDescent="0.25">
      <c r="A3" s="83"/>
      <c r="B3" s="84" t="s">
        <v>21</v>
      </c>
      <c r="C3" s="84"/>
      <c r="D3" s="84"/>
      <c r="E3" s="84" t="s">
        <v>22</v>
      </c>
      <c r="F3" s="84"/>
      <c r="G3" s="84"/>
      <c r="H3" s="84" t="s">
        <v>13</v>
      </c>
      <c r="I3" s="84"/>
      <c r="J3" s="84"/>
      <c r="K3" s="84" t="s">
        <v>9</v>
      </c>
      <c r="L3" s="84"/>
      <c r="M3" s="84"/>
      <c r="N3" s="84" t="s">
        <v>10</v>
      </c>
      <c r="O3" s="84"/>
      <c r="P3" s="84"/>
      <c r="Q3" s="88" t="s">
        <v>8</v>
      </c>
      <c r="R3" s="89"/>
      <c r="S3" s="90"/>
      <c r="T3" s="84" t="s">
        <v>16</v>
      </c>
      <c r="U3" s="84"/>
      <c r="V3" s="84"/>
      <c r="W3" s="84" t="s">
        <v>11</v>
      </c>
      <c r="X3" s="84"/>
      <c r="Y3" s="84"/>
      <c r="Z3" s="84" t="s">
        <v>12</v>
      </c>
      <c r="AA3" s="84"/>
      <c r="AB3" s="84"/>
    </row>
    <row r="4" spans="1:32" s="27" customFormat="1" ht="19.5" customHeight="1" x14ac:dyDescent="0.25">
      <c r="A4" s="83"/>
      <c r="B4" s="85" t="s">
        <v>15</v>
      </c>
      <c r="C4" s="85" t="s">
        <v>27</v>
      </c>
      <c r="D4" s="86" t="s">
        <v>2</v>
      </c>
      <c r="E4" s="85" t="s">
        <v>15</v>
      </c>
      <c r="F4" s="85" t="s">
        <v>27</v>
      </c>
      <c r="G4" s="86" t="s">
        <v>2</v>
      </c>
      <c r="H4" s="85" t="s">
        <v>15</v>
      </c>
      <c r="I4" s="85" t="s">
        <v>27</v>
      </c>
      <c r="J4" s="86" t="s">
        <v>2</v>
      </c>
      <c r="K4" s="85" t="s">
        <v>15</v>
      </c>
      <c r="L4" s="85" t="s">
        <v>27</v>
      </c>
      <c r="M4" s="86" t="s">
        <v>2</v>
      </c>
      <c r="N4" s="85" t="s">
        <v>15</v>
      </c>
      <c r="O4" s="85" t="s">
        <v>27</v>
      </c>
      <c r="P4" s="86" t="s">
        <v>2</v>
      </c>
      <c r="Q4" s="85" t="s">
        <v>15</v>
      </c>
      <c r="R4" s="85" t="s">
        <v>27</v>
      </c>
      <c r="S4" s="86" t="s">
        <v>2</v>
      </c>
      <c r="T4" s="85" t="s">
        <v>15</v>
      </c>
      <c r="U4" s="85" t="s">
        <v>27</v>
      </c>
      <c r="V4" s="86" t="s">
        <v>2</v>
      </c>
      <c r="W4" s="85" t="s">
        <v>15</v>
      </c>
      <c r="X4" s="85" t="s">
        <v>27</v>
      </c>
      <c r="Y4" s="86" t="s">
        <v>2</v>
      </c>
      <c r="Z4" s="85" t="s">
        <v>15</v>
      </c>
      <c r="AA4" s="85" t="s">
        <v>27</v>
      </c>
      <c r="AB4" s="86" t="s">
        <v>2</v>
      </c>
    </row>
    <row r="5" spans="1:32" s="27" customFormat="1" ht="6" customHeight="1" x14ac:dyDescent="0.25">
      <c r="A5" s="83"/>
      <c r="B5" s="85"/>
      <c r="C5" s="85"/>
      <c r="D5" s="86"/>
      <c r="E5" s="85"/>
      <c r="F5" s="85"/>
      <c r="G5" s="86"/>
      <c r="H5" s="85"/>
      <c r="I5" s="85"/>
      <c r="J5" s="86"/>
      <c r="K5" s="85"/>
      <c r="L5" s="85"/>
      <c r="M5" s="86"/>
      <c r="N5" s="85"/>
      <c r="O5" s="85"/>
      <c r="P5" s="86"/>
      <c r="Q5" s="85"/>
      <c r="R5" s="85"/>
      <c r="S5" s="86"/>
      <c r="T5" s="85"/>
      <c r="U5" s="85"/>
      <c r="V5" s="86"/>
      <c r="W5" s="85"/>
      <c r="X5" s="85"/>
      <c r="Y5" s="86"/>
      <c r="Z5" s="85"/>
      <c r="AA5" s="85"/>
      <c r="AB5" s="86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28</v>
      </c>
      <c r="B7" s="28">
        <f>SUM(B8:B28)</f>
        <v>19117</v>
      </c>
      <c r="C7" s="28">
        <f>SUM(C8:C28)</f>
        <v>19963</v>
      </c>
      <c r="D7" s="56">
        <f>IF(B7=0,0,C7/B7)*100</f>
        <v>104.42538055134175</v>
      </c>
      <c r="E7" s="28">
        <f>SUM(E8:E28)</f>
        <v>6552</v>
      </c>
      <c r="F7" s="28">
        <f>SUM(F8:F28)</f>
        <v>7558</v>
      </c>
      <c r="G7" s="56">
        <f>IF(E7=0,0,F7/E7)*100</f>
        <v>115.35409035409035</v>
      </c>
      <c r="H7" s="28">
        <f>SUM(H8:H28)</f>
        <v>2352</v>
      </c>
      <c r="I7" s="28">
        <f>SUM(I8:I28)</f>
        <v>1477</v>
      </c>
      <c r="J7" s="56">
        <f>IF(H7=0,0,I7/H7)*100</f>
        <v>62.797619047619044</v>
      </c>
      <c r="K7" s="28">
        <f>SUM(K8:K28)</f>
        <v>573</v>
      </c>
      <c r="L7" s="28">
        <f>SUM(L8:L28)</f>
        <v>464</v>
      </c>
      <c r="M7" s="56">
        <f>IF(K7=0,0,L7/K7)*100</f>
        <v>80.977312390924965</v>
      </c>
      <c r="N7" s="28">
        <f>SUM(N8:N28)</f>
        <v>403</v>
      </c>
      <c r="O7" s="28">
        <f>SUM(O8:O28)</f>
        <v>288</v>
      </c>
      <c r="P7" s="56">
        <f>IF(N7=0,0,O7/N7)*100</f>
        <v>71.464019851116618</v>
      </c>
      <c r="Q7" s="28">
        <f>SUM(Q8:Q28)</f>
        <v>5942</v>
      </c>
      <c r="R7" s="28">
        <f>SUM(R8:R28)</f>
        <v>6229</v>
      </c>
      <c r="S7" s="56">
        <f>IF(Q7=0,0,R7/Q7)*100</f>
        <v>104.83002356109054</v>
      </c>
      <c r="T7" s="28">
        <f>SUM(T8:T28)</f>
        <v>15984</v>
      </c>
      <c r="U7" s="28">
        <f>SUM(U8:U28)</f>
        <v>16780</v>
      </c>
      <c r="V7" s="56">
        <f>IF(T7=0,0,U7/T7)*100</f>
        <v>104.97997997997999</v>
      </c>
      <c r="W7" s="28">
        <f>SUM(W8:W28)</f>
        <v>4260</v>
      </c>
      <c r="X7" s="28">
        <f>SUM(X8:X28)</f>
        <v>5057</v>
      </c>
      <c r="Y7" s="56">
        <f>IF(W7=0,0,X7/W7)*100</f>
        <v>118.70892018779342</v>
      </c>
      <c r="Z7" s="28">
        <f>SUM(Z8:Z28)</f>
        <v>3754</v>
      </c>
      <c r="AA7" s="28">
        <f>SUM(AA8:AA28)</f>
        <v>4417</v>
      </c>
      <c r="AB7" s="56">
        <f>IF(Z7=0,0,AA7/Z7)*100</f>
        <v>117.66116142781033</v>
      </c>
      <c r="AC7" s="29"/>
      <c r="AF7" s="33"/>
    </row>
    <row r="8" spans="1:32" s="33" customFormat="1" ht="18" customHeight="1" x14ac:dyDescent="0.25">
      <c r="A8" s="51" t="s">
        <v>29</v>
      </c>
      <c r="B8" s="31">
        <v>1627</v>
      </c>
      <c r="C8" s="31">
        <v>1656</v>
      </c>
      <c r="D8" s="57">
        <f t="shared" ref="D8:D28" si="0">IF(B8=0,0,C8/B8)*100</f>
        <v>101.78242163491088</v>
      </c>
      <c r="E8" s="31">
        <v>485</v>
      </c>
      <c r="F8" s="31">
        <v>593</v>
      </c>
      <c r="G8" s="57">
        <f t="shared" ref="G8:G28" si="1">IF(E8=0,0,F8/E8)*100</f>
        <v>122.26804123711341</v>
      </c>
      <c r="H8" s="31">
        <v>199</v>
      </c>
      <c r="I8" s="31">
        <v>137</v>
      </c>
      <c r="J8" s="57">
        <f t="shared" ref="J8:J28" si="2">IF(H8=0,0,I8/H8)*100</f>
        <v>68.844221105527637</v>
      </c>
      <c r="K8" s="31">
        <v>70</v>
      </c>
      <c r="L8" s="31">
        <v>79</v>
      </c>
      <c r="M8" s="57">
        <f t="shared" ref="M8:M28" si="3">IF(K8=0,0,L8/K8)*100</f>
        <v>112.85714285714286</v>
      </c>
      <c r="N8" s="31">
        <v>29</v>
      </c>
      <c r="O8" s="31">
        <v>5</v>
      </c>
      <c r="P8" s="57">
        <f t="shared" ref="P8:P28" si="4">IF(N8=0,0,O8/N8)*100</f>
        <v>17.241379310344829</v>
      </c>
      <c r="Q8" s="31">
        <v>474</v>
      </c>
      <c r="R8" s="46">
        <v>571</v>
      </c>
      <c r="S8" s="57">
        <f t="shared" ref="S8:S28" si="5">IF(Q8=0,0,R8/Q8)*100</f>
        <v>120.46413502109705</v>
      </c>
      <c r="T8" s="31">
        <v>1362</v>
      </c>
      <c r="U8" s="46">
        <v>1422</v>
      </c>
      <c r="V8" s="57">
        <f t="shared" ref="V8:V28" si="6">IF(T8=0,0,U8/T8)*100</f>
        <v>104.40528634361232</v>
      </c>
      <c r="W8" s="31">
        <v>271</v>
      </c>
      <c r="X8" s="46">
        <v>359</v>
      </c>
      <c r="Y8" s="57">
        <f t="shared" ref="Y8:Y28" si="7">IF(W8=0,0,X8/W8)*100</f>
        <v>132.47232472324723</v>
      </c>
      <c r="Z8" s="31">
        <v>259</v>
      </c>
      <c r="AA8" s="46">
        <v>351</v>
      </c>
      <c r="AB8" s="57">
        <f t="shared" ref="AB8:AB28" si="8">IF(Z8=0,0,AA8/Z8)*100</f>
        <v>135.52123552123552</v>
      </c>
      <c r="AC8" s="29"/>
      <c r="AD8" s="32"/>
    </row>
    <row r="9" spans="1:32" s="34" customFormat="1" ht="18" customHeight="1" x14ac:dyDescent="0.25">
      <c r="A9" s="52" t="s">
        <v>30</v>
      </c>
      <c r="B9" s="31">
        <v>1357</v>
      </c>
      <c r="C9" s="31">
        <v>1343</v>
      </c>
      <c r="D9" s="57">
        <f t="shared" si="0"/>
        <v>98.968312453942517</v>
      </c>
      <c r="E9" s="31">
        <v>266</v>
      </c>
      <c r="F9" s="31">
        <v>294</v>
      </c>
      <c r="G9" s="57">
        <f t="shared" si="1"/>
        <v>110.5263157894737</v>
      </c>
      <c r="H9" s="31">
        <v>127</v>
      </c>
      <c r="I9" s="31">
        <v>59</v>
      </c>
      <c r="J9" s="57">
        <f t="shared" si="2"/>
        <v>46.45669291338583</v>
      </c>
      <c r="K9" s="31">
        <v>4</v>
      </c>
      <c r="L9" s="31">
        <v>6</v>
      </c>
      <c r="M9" s="57">
        <f t="shared" si="3"/>
        <v>150</v>
      </c>
      <c r="N9" s="31">
        <v>9</v>
      </c>
      <c r="O9" s="31">
        <v>6</v>
      </c>
      <c r="P9" s="57">
        <f t="shared" si="4"/>
        <v>66.666666666666657</v>
      </c>
      <c r="Q9" s="31">
        <v>245</v>
      </c>
      <c r="R9" s="46">
        <v>208</v>
      </c>
      <c r="S9" s="57">
        <f t="shared" si="5"/>
        <v>84.897959183673464</v>
      </c>
      <c r="T9" s="31">
        <v>1220</v>
      </c>
      <c r="U9" s="46">
        <v>1238</v>
      </c>
      <c r="V9" s="57">
        <f t="shared" si="6"/>
        <v>101.47540983606558</v>
      </c>
      <c r="W9" s="31">
        <v>156</v>
      </c>
      <c r="X9" s="46">
        <v>215</v>
      </c>
      <c r="Y9" s="57">
        <f t="shared" si="7"/>
        <v>137.82051282051282</v>
      </c>
      <c r="Z9" s="31">
        <v>152</v>
      </c>
      <c r="AA9" s="46">
        <v>202</v>
      </c>
      <c r="AB9" s="57">
        <f t="shared" si="8"/>
        <v>132.89473684210526</v>
      </c>
      <c r="AC9" s="29"/>
      <c r="AD9" s="32"/>
    </row>
    <row r="10" spans="1:32" s="33" customFormat="1" ht="18" customHeight="1" x14ac:dyDescent="0.25">
      <c r="A10" s="52" t="s">
        <v>31</v>
      </c>
      <c r="B10" s="31">
        <v>645</v>
      </c>
      <c r="C10" s="31">
        <v>569</v>
      </c>
      <c r="D10" s="57">
        <f t="shared" si="0"/>
        <v>88.217054263565885</v>
      </c>
      <c r="E10" s="31">
        <v>280</v>
      </c>
      <c r="F10" s="31">
        <v>231</v>
      </c>
      <c r="G10" s="57">
        <f t="shared" si="1"/>
        <v>82.5</v>
      </c>
      <c r="H10" s="31">
        <v>40</v>
      </c>
      <c r="I10" s="31">
        <v>31</v>
      </c>
      <c r="J10" s="57">
        <f t="shared" si="2"/>
        <v>77.5</v>
      </c>
      <c r="K10" s="31">
        <v>21</v>
      </c>
      <c r="L10" s="31">
        <v>19</v>
      </c>
      <c r="M10" s="57">
        <f t="shared" si="3"/>
        <v>90.476190476190482</v>
      </c>
      <c r="N10" s="31">
        <v>16</v>
      </c>
      <c r="O10" s="31">
        <v>10</v>
      </c>
      <c r="P10" s="57">
        <f t="shared" si="4"/>
        <v>62.5</v>
      </c>
      <c r="Q10" s="31">
        <v>269</v>
      </c>
      <c r="R10" s="46">
        <v>220</v>
      </c>
      <c r="S10" s="57">
        <f t="shared" si="5"/>
        <v>81.784386617100367</v>
      </c>
      <c r="T10" s="31">
        <v>554</v>
      </c>
      <c r="U10" s="46">
        <v>490</v>
      </c>
      <c r="V10" s="57">
        <f t="shared" si="6"/>
        <v>88.447653429602894</v>
      </c>
      <c r="W10" s="31">
        <v>207</v>
      </c>
      <c r="X10" s="46">
        <v>169</v>
      </c>
      <c r="Y10" s="57">
        <f t="shared" si="7"/>
        <v>81.642512077294683</v>
      </c>
      <c r="Z10" s="31">
        <v>183</v>
      </c>
      <c r="AA10" s="46">
        <v>147</v>
      </c>
      <c r="AB10" s="57">
        <f t="shared" si="8"/>
        <v>80.327868852459019</v>
      </c>
      <c r="AC10" s="29"/>
      <c r="AD10" s="32"/>
    </row>
    <row r="11" spans="1:32" s="33" customFormat="1" ht="18" customHeight="1" x14ac:dyDescent="0.25">
      <c r="A11" s="52" t="s">
        <v>32</v>
      </c>
      <c r="B11" s="31">
        <v>765</v>
      </c>
      <c r="C11" s="31">
        <v>725</v>
      </c>
      <c r="D11" s="57">
        <f t="shared" si="0"/>
        <v>94.77124183006535</v>
      </c>
      <c r="E11" s="31">
        <v>393</v>
      </c>
      <c r="F11" s="31">
        <v>389</v>
      </c>
      <c r="G11" s="57">
        <f t="shared" si="1"/>
        <v>98.9821882951654</v>
      </c>
      <c r="H11" s="31">
        <v>88</v>
      </c>
      <c r="I11" s="31">
        <v>61</v>
      </c>
      <c r="J11" s="57">
        <f t="shared" si="2"/>
        <v>69.318181818181827</v>
      </c>
      <c r="K11" s="31">
        <v>10</v>
      </c>
      <c r="L11" s="31">
        <v>18</v>
      </c>
      <c r="M11" s="57">
        <f t="shared" si="3"/>
        <v>180</v>
      </c>
      <c r="N11" s="31">
        <v>16</v>
      </c>
      <c r="O11" s="31">
        <v>6</v>
      </c>
      <c r="P11" s="57">
        <f t="shared" si="4"/>
        <v>37.5</v>
      </c>
      <c r="Q11" s="31">
        <v>367</v>
      </c>
      <c r="R11" s="46">
        <v>350</v>
      </c>
      <c r="S11" s="57">
        <f t="shared" si="5"/>
        <v>95.367847411444146</v>
      </c>
      <c r="T11" s="31">
        <v>638</v>
      </c>
      <c r="U11" s="46">
        <v>598</v>
      </c>
      <c r="V11" s="57">
        <f t="shared" si="6"/>
        <v>93.730407523510976</v>
      </c>
      <c r="W11" s="31">
        <v>286</v>
      </c>
      <c r="X11" s="46">
        <v>272</v>
      </c>
      <c r="Y11" s="57">
        <f t="shared" si="7"/>
        <v>95.104895104895107</v>
      </c>
      <c r="Z11" s="31">
        <v>231</v>
      </c>
      <c r="AA11" s="46">
        <v>202</v>
      </c>
      <c r="AB11" s="57">
        <f t="shared" si="8"/>
        <v>87.44588744588745</v>
      </c>
      <c r="AC11" s="29"/>
      <c r="AD11" s="32"/>
    </row>
    <row r="12" spans="1:32" s="33" customFormat="1" ht="18" customHeight="1" x14ac:dyDescent="0.25">
      <c r="A12" s="52" t="s">
        <v>33</v>
      </c>
      <c r="B12" s="31">
        <v>896</v>
      </c>
      <c r="C12" s="31">
        <v>873</v>
      </c>
      <c r="D12" s="57">
        <f t="shared" si="0"/>
        <v>97.433035714285708</v>
      </c>
      <c r="E12" s="31">
        <v>381</v>
      </c>
      <c r="F12" s="31">
        <v>408</v>
      </c>
      <c r="G12" s="57">
        <f t="shared" si="1"/>
        <v>107.08661417322836</v>
      </c>
      <c r="H12" s="31">
        <v>136</v>
      </c>
      <c r="I12" s="31">
        <v>67</v>
      </c>
      <c r="J12" s="57">
        <f t="shared" si="2"/>
        <v>49.264705882352942</v>
      </c>
      <c r="K12" s="31">
        <v>28</v>
      </c>
      <c r="L12" s="31">
        <v>30</v>
      </c>
      <c r="M12" s="57">
        <f t="shared" si="3"/>
        <v>107.14285714285714</v>
      </c>
      <c r="N12" s="31">
        <v>42</v>
      </c>
      <c r="O12" s="31">
        <v>13</v>
      </c>
      <c r="P12" s="57">
        <f t="shared" si="4"/>
        <v>30.952380952380953</v>
      </c>
      <c r="Q12" s="31">
        <v>332</v>
      </c>
      <c r="R12" s="46">
        <v>344</v>
      </c>
      <c r="S12" s="57">
        <f t="shared" si="5"/>
        <v>103.6144578313253</v>
      </c>
      <c r="T12" s="31">
        <v>717</v>
      </c>
      <c r="U12" s="46">
        <v>742</v>
      </c>
      <c r="V12" s="57">
        <f t="shared" si="6"/>
        <v>103.48675034867503</v>
      </c>
      <c r="W12" s="31">
        <v>252</v>
      </c>
      <c r="X12" s="46">
        <v>281</v>
      </c>
      <c r="Y12" s="57">
        <f t="shared" si="7"/>
        <v>111.50793650793651</v>
      </c>
      <c r="Z12" s="31">
        <v>232</v>
      </c>
      <c r="AA12" s="46">
        <v>244</v>
      </c>
      <c r="AB12" s="57">
        <f t="shared" si="8"/>
        <v>105.17241379310344</v>
      </c>
      <c r="AC12" s="29"/>
      <c r="AD12" s="32"/>
    </row>
    <row r="13" spans="1:32" s="33" customFormat="1" ht="18" customHeight="1" x14ac:dyDescent="0.25">
      <c r="A13" s="52" t="s">
        <v>34</v>
      </c>
      <c r="B13" s="31">
        <v>796</v>
      </c>
      <c r="C13" s="31">
        <v>824</v>
      </c>
      <c r="D13" s="57">
        <f t="shared" si="0"/>
        <v>103.5175879396985</v>
      </c>
      <c r="E13" s="31">
        <v>274</v>
      </c>
      <c r="F13" s="31">
        <v>364</v>
      </c>
      <c r="G13" s="57">
        <f t="shared" si="1"/>
        <v>132.84671532846716</v>
      </c>
      <c r="H13" s="31">
        <v>136</v>
      </c>
      <c r="I13" s="31">
        <v>79</v>
      </c>
      <c r="J13" s="57">
        <f t="shared" si="2"/>
        <v>58.088235294117652</v>
      </c>
      <c r="K13" s="31">
        <v>5</v>
      </c>
      <c r="L13" s="31">
        <v>11</v>
      </c>
      <c r="M13" s="57">
        <f t="shared" si="3"/>
        <v>220.00000000000003</v>
      </c>
      <c r="N13" s="31">
        <v>2</v>
      </c>
      <c r="O13" s="31">
        <v>5</v>
      </c>
      <c r="P13" s="57">
        <f t="shared" si="4"/>
        <v>250</v>
      </c>
      <c r="Q13" s="31">
        <v>210</v>
      </c>
      <c r="R13" s="46">
        <v>288</v>
      </c>
      <c r="S13" s="57">
        <f t="shared" si="5"/>
        <v>137.14285714285714</v>
      </c>
      <c r="T13" s="31">
        <v>611</v>
      </c>
      <c r="U13" s="46">
        <v>651</v>
      </c>
      <c r="V13" s="57">
        <f t="shared" si="6"/>
        <v>106.54664484451719</v>
      </c>
      <c r="W13" s="31">
        <v>171</v>
      </c>
      <c r="X13" s="46">
        <v>230</v>
      </c>
      <c r="Y13" s="57">
        <f t="shared" si="7"/>
        <v>134.5029239766082</v>
      </c>
      <c r="Z13" s="31">
        <v>146</v>
      </c>
      <c r="AA13" s="46">
        <v>195</v>
      </c>
      <c r="AB13" s="57">
        <f t="shared" si="8"/>
        <v>133.56164383561645</v>
      </c>
      <c r="AC13" s="29"/>
      <c r="AD13" s="32"/>
    </row>
    <row r="14" spans="1:32" s="33" customFormat="1" ht="18" customHeight="1" x14ac:dyDescent="0.25">
      <c r="A14" s="52" t="s">
        <v>35</v>
      </c>
      <c r="B14" s="31">
        <v>266</v>
      </c>
      <c r="C14" s="31">
        <v>328</v>
      </c>
      <c r="D14" s="57">
        <f t="shared" si="0"/>
        <v>123.30827067669172</v>
      </c>
      <c r="E14" s="31">
        <v>175</v>
      </c>
      <c r="F14" s="31">
        <v>235</v>
      </c>
      <c r="G14" s="57">
        <f t="shared" si="1"/>
        <v>134.28571428571428</v>
      </c>
      <c r="H14" s="31">
        <v>49</v>
      </c>
      <c r="I14" s="31">
        <v>31</v>
      </c>
      <c r="J14" s="57">
        <f t="shared" si="2"/>
        <v>63.265306122448983</v>
      </c>
      <c r="K14" s="31">
        <v>25</v>
      </c>
      <c r="L14" s="31">
        <v>13</v>
      </c>
      <c r="M14" s="57">
        <f t="shared" si="3"/>
        <v>52</v>
      </c>
      <c r="N14" s="31">
        <v>18</v>
      </c>
      <c r="O14" s="31">
        <v>6</v>
      </c>
      <c r="P14" s="57">
        <f t="shared" si="4"/>
        <v>33.333333333333329</v>
      </c>
      <c r="Q14" s="31">
        <v>147</v>
      </c>
      <c r="R14" s="46">
        <v>169</v>
      </c>
      <c r="S14" s="57">
        <f t="shared" si="5"/>
        <v>114.96598639455782</v>
      </c>
      <c r="T14" s="31">
        <v>194</v>
      </c>
      <c r="U14" s="46">
        <v>256</v>
      </c>
      <c r="V14" s="57">
        <f t="shared" si="6"/>
        <v>131.95876288659792</v>
      </c>
      <c r="W14" s="31">
        <v>110</v>
      </c>
      <c r="X14" s="46">
        <v>164</v>
      </c>
      <c r="Y14" s="57">
        <f t="shared" si="7"/>
        <v>149.09090909090909</v>
      </c>
      <c r="Z14" s="31">
        <v>99</v>
      </c>
      <c r="AA14" s="46">
        <v>149</v>
      </c>
      <c r="AB14" s="57">
        <f t="shared" si="8"/>
        <v>150.50505050505049</v>
      </c>
      <c r="AC14" s="29"/>
      <c r="AD14" s="32"/>
    </row>
    <row r="15" spans="1:32" s="33" customFormat="1" ht="18" customHeight="1" x14ac:dyDescent="0.25">
      <c r="A15" s="52" t="s">
        <v>36</v>
      </c>
      <c r="B15" s="31">
        <v>796</v>
      </c>
      <c r="C15" s="31">
        <v>938</v>
      </c>
      <c r="D15" s="57">
        <f t="shared" si="0"/>
        <v>117.83919597989949</v>
      </c>
      <c r="E15" s="31">
        <v>258</v>
      </c>
      <c r="F15" s="31">
        <v>294</v>
      </c>
      <c r="G15" s="57">
        <f t="shared" si="1"/>
        <v>113.95348837209302</v>
      </c>
      <c r="H15" s="31">
        <v>61</v>
      </c>
      <c r="I15" s="31">
        <v>50</v>
      </c>
      <c r="J15" s="57">
        <f t="shared" si="2"/>
        <v>81.967213114754102</v>
      </c>
      <c r="K15" s="31">
        <v>15</v>
      </c>
      <c r="L15" s="31">
        <v>13</v>
      </c>
      <c r="M15" s="57">
        <f t="shared" si="3"/>
        <v>86.666666666666671</v>
      </c>
      <c r="N15" s="31">
        <v>2</v>
      </c>
      <c r="O15" s="31">
        <v>2</v>
      </c>
      <c r="P15" s="57">
        <f t="shared" si="4"/>
        <v>100</v>
      </c>
      <c r="Q15" s="31">
        <v>196</v>
      </c>
      <c r="R15" s="46">
        <v>234</v>
      </c>
      <c r="S15" s="57">
        <f t="shared" si="5"/>
        <v>119.38775510204083</v>
      </c>
      <c r="T15" s="31">
        <v>704</v>
      </c>
      <c r="U15" s="46">
        <v>840</v>
      </c>
      <c r="V15" s="57">
        <f t="shared" si="6"/>
        <v>119.31818181818181</v>
      </c>
      <c r="W15" s="31">
        <v>180</v>
      </c>
      <c r="X15" s="46">
        <v>198</v>
      </c>
      <c r="Y15" s="57">
        <f t="shared" si="7"/>
        <v>110.00000000000001</v>
      </c>
      <c r="Z15" s="31">
        <v>154</v>
      </c>
      <c r="AA15" s="46">
        <v>151</v>
      </c>
      <c r="AB15" s="57">
        <f t="shared" si="8"/>
        <v>98.05194805194806</v>
      </c>
      <c r="AC15" s="29"/>
      <c r="AD15" s="32"/>
    </row>
    <row r="16" spans="1:32" s="33" customFormat="1" ht="18" customHeight="1" x14ac:dyDescent="0.25">
      <c r="A16" s="52" t="s">
        <v>37</v>
      </c>
      <c r="B16" s="31">
        <v>647</v>
      </c>
      <c r="C16" s="31">
        <v>615</v>
      </c>
      <c r="D16" s="57">
        <f t="shared" si="0"/>
        <v>95.054095826893359</v>
      </c>
      <c r="E16" s="31">
        <v>227</v>
      </c>
      <c r="F16" s="31">
        <v>195</v>
      </c>
      <c r="G16" s="57">
        <f t="shared" si="1"/>
        <v>85.903083700440533</v>
      </c>
      <c r="H16" s="31">
        <v>53</v>
      </c>
      <c r="I16" s="31">
        <v>32</v>
      </c>
      <c r="J16" s="57">
        <f t="shared" si="2"/>
        <v>60.377358490566039</v>
      </c>
      <c r="K16" s="31">
        <v>24</v>
      </c>
      <c r="L16" s="31">
        <v>7</v>
      </c>
      <c r="M16" s="57">
        <f t="shared" si="3"/>
        <v>29.166666666666668</v>
      </c>
      <c r="N16" s="31">
        <v>51</v>
      </c>
      <c r="O16" s="31">
        <v>8</v>
      </c>
      <c r="P16" s="57">
        <f t="shared" si="4"/>
        <v>15.686274509803921</v>
      </c>
      <c r="Q16" s="31">
        <v>214</v>
      </c>
      <c r="R16" s="46">
        <v>185</v>
      </c>
      <c r="S16" s="57">
        <f t="shared" si="5"/>
        <v>86.44859813084112</v>
      </c>
      <c r="T16" s="31">
        <v>576</v>
      </c>
      <c r="U16" s="46">
        <v>551</v>
      </c>
      <c r="V16" s="57">
        <f t="shared" si="6"/>
        <v>95.659722222222214</v>
      </c>
      <c r="W16" s="31">
        <v>157</v>
      </c>
      <c r="X16" s="46">
        <v>131</v>
      </c>
      <c r="Y16" s="57">
        <f t="shared" si="7"/>
        <v>83.439490445859875</v>
      </c>
      <c r="Z16" s="31">
        <v>134</v>
      </c>
      <c r="AA16" s="46">
        <v>122</v>
      </c>
      <c r="AB16" s="57">
        <f t="shared" si="8"/>
        <v>91.044776119402982</v>
      </c>
      <c r="AC16" s="29"/>
      <c r="AD16" s="32"/>
    </row>
    <row r="17" spans="1:30" s="33" customFormat="1" ht="18" customHeight="1" x14ac:dyDescent="0.25">
      <c r="A17" s="52" t="s">
        <v>38</v>
      </c>
      <c r="B17" s="31">
        <v>523</v>
      </c>
      <c r="C17" s="31">
        <v>568</v>
      </c>
      <c r="D17" s="57">
        <f t="shared" si="0"/>
        <v>108.60420650095601</v>
      </c>
      <c r="E17" s="31">
        <v>304</v>
      </c>
      <c r="F17" s="31">
        <v>355</v>
      </c>
      <c r="G17" s="57">
        <f t="shared" si="1"/>
        <v>116.7763157894737</v>
      </c>
      <c r="H17" s="31">
        <v>134</v>
      </c>
      <c r="I17" s="31">
        <v>99</v>
      </c>
      <c r="J17" s="57">
        <f t="shared" si="2"/>
        <v>73.880597014925371</v>
      </c>
      <c r="K17" s="31">
        <v>45</v>
      </c>
      <c r="L17" s="31">
        <v>28</v>
      </c>
      <c r="M17" s="57">
        <f t="shared" si="3"/>
        <v>62.222222222222221</v>
      </c>
      <c r="N17" s="31">
        <v>9</v>
      </c>
      <c r="O17" s="31">
        <v>1</v>
      </c>
      <c r="P17" s="57">
        <f t="shared" si="4"/>
        <v>11.111111111111111</v>
      </c>
      <c r="Q17" s="31">
        <v>256</v>
      </c>
      <c r="R17" s="46">
        <v>253</v>
      </c>
      <c r="S17" s="57">
        <f t="shared" si="5"/>
        <v>98.828125</v>
      </c>
      <c r="T17" s="31">
        <v>349</v>
      </c>
      <c r="U17" s="46">
        <v>386</v>
      </c>
      <c r="V17" s="57">
        <f t="shared" si="6"/>
        <v>110.60171919770774</v>
      </c>
      <c r="W17" s="31">
        <v>174</v>
      </c>
      <c r="X17" s="46">
        <v>204</v>
      </c>
      <c r="Y17" s="57">
        <f t="shared" si="7"/>
        <v>117.24137931034481</v>
      </c>
      <c r="Z17" s="31">
        <v>155</v>
      </c>
      <c r="AA17" s="46">
        <v>177</v>
      </c>
      <c r="AB17" s="57">
        <f t="shared" si="8"/>
        <v>114.19354838709677</v>
      </c>
      <c r="AC17" s="29"/>
      <c r="AD17" s="32"/>
    </row>
    <row r="18" spans="1:30" s="33" customFormat="1" ht="18" customHeight="1" x14ac:dyDescent="0.25">
      <c r="A18" s="52" t="s">
        <v>39</v>
      </c>
      <c r="B18" s="31">
        <v>623</v>
      </c>
      <c r="C18" s="31">
        <v>637</v>
      </c>
      <c r="D18" s="57">
        <f t="shared" si="0"/>
        <v>102.24719101123596</v>
      </c>
      <c r="E18" s="31">
        <v>272</v>
      </c>
      <c r="F18" s="31">
        <v>289</v>
      </c>
      <c r="G18" s="57">
        <f t="shared" si="1"/>
        <v>106.25</v>
      </c>
      <c r="H18" s="31">
        <v>39</v>
      </c>
      <c r="I18" s="31">
        <v>20</v>
      </c>
      <c r="J18" s="57">
        <f t="shared" si="2"/>
        <v>51.282051282051277</v>
      </c>
      <c r="K18" s="31">
        <v>14</v>
      </c>
      <c r="L18" s="31">
        <v>0</v>
      </c>
      <c r="M18" s="57">
        <f t="shared" si="3"/>
        <v>0</v>
      </c>
      <c r="N18" s="31">
        <v>0</v>
      </c>
      <c r="O18" s="31">
        <v>4</v>
      </c>
      <c r="P18" s="57">
        <f t="shared" si="4"/>
        <v>0</v>
      </c>
      <c r="Q18" s="31">
        <v>259</v>
      </c>
      <c r="R18" s="46">
        <v>234</v>
      </c>
      <c r="S18" s="57">
        <f t="shared" si="5"/>
        <v>90.34749034749035</v>
      </c>
      <c r="T18" s="31">
        <v>553</v>
      </c>
      <c r="U18" s="46">
        <v>569</v>
      </c>
      <c r="V18" s="57">
        <f t="shared" si="6"/>
        <v>102.89330922242314</v>
      </c>
      <c r="W18" s="31">
        <v>210</v>
      </c>
      <c r="X18" s="46">
        <v>220</v>
      </c>
      <c r="Y18" s="57">
        <f t="shared" si="7"/>
        <v>104.76190476190477</v>
      </c>
      <c r="Z18" s="31">
        <v>165</v>
      </c>
      <c r="AA18" s="46">
        <v>169</v>
      </c>
      <c r="AB18" s="57">
        <f t="shared" si="8"/>
        <v>102.42424242424242</v>
      </c>
      <c r="AC18" s="29"/>
      <c r="AD18" s="32"/>
    </row>
    <row r="19" spans="1:30" s="33" customFormat="1" ht="18" customHeight="1" x14ac:dyDescent="0.25">
      <c r="A19" s="52" t="s">
        <v>40</v>
      </c>
      <c r="B19" s="31">
        <v>1581</v>
      </c>
      <c r="C19" s="31">
        <v>1687</v>
      </c>
      <c r="D19" s="57">
        <f t="shared" si="0"/>
        <v>106.7046173308033</v>
      </c>
      <c r="E19" s="31">
        <v>560</v>
      </c>
      <c r="F19" s="31">
        <v>727</v>
      </c>
      <c r="G19" s="57">
        <f t="shared" si="1"/>
        <v>129.82142857142858</v>
      </c>
      <c r="H19" s="31">
        <v>267</v>
      </c>
      <c r="I19" s="31">
        <v>173</v>
      </c>
      <c r="J19" s="57">
        <f t="shared" si="2"/>
        <v>64.794007490636702</v>
      </c>
      <c r="K19" s="31">
        <v>62</v>
      </c>
      <c r="L19" s="31">
        <v>70</v>
      </c>
      <c r="M19" s="57">
        <f t="shared" si="3"/>
        <v>112.90322580645163</v>
      </c>
      <c r="N19" s="31">
        <v>75</v>
      </c>
      <c r="O19" s="31">
        <v>84</v>
      </c>
      <c r="P19" s="57">
        <f t="shared" si="4"/>
        <v>112.00000000000001</v>
      </c>
      <c r="Q19" s="31">
        <v>529</v>
      </c>
      <c r="R19" s="46">
        <v>661</v>
      </c>
      <c r="S19" s="57">
        <f t="shared" si="5"/>
        <v>124.95274102079395</v>
      </c>
      <c r="T19" s="31">
        <v>1272</v>
      </c>
      <c r="U19" s="46">
        <v>1334</v>
      </c>
      <c r="V19" s="57">
        <f t="shared" si="6"/>
        <v>104.87421383647799</v>
      </c>
      <c r="W19" s="31">
        <v>311</v>
      </c>
      <c r="X19" s="46">
        <v>486</v>
      </c>
      <c r="Y19" s="57">
        <f t="shared" si="7"/>
        <v>156.2700964630225</v>
      </c>
      <c r="Z19" s="31">
        <v>287</v>
      </c>
      <c r="AA19" s="46">
        <v>453</v>
      </c>
      <c r="AB19" s="57">
        <f t="shared" si="8"/>
        <v>157.8397212543554</v>
      </c>
      <c r="AC19" s="29"/>
      <c r="AD19" s="32"/>
    </row>
    <row r="20" spans="1:30" s="33" customFormat="1" ht="18" customHeight="1" x14ac:dyDescent="0.25">
      <c r="A20" s="52" t="s">
        <v>41</v>
      </c>
      <c r="B20" s="31">
        <v>371</v>
      </c>
      <c r="C20" s="31">
        <v>924</v>
      </c>
      <c r="D20" s="57">
        <f t="shared" si="0"/>
        <v>249.0566037735849</v>
      </c>
      <c r="E20" s="31">
        <v>161</v>
      </c>
      <c r="F20" s="31">
        <v>371</v>
      </c>
      <c r="G20" s="57">
        <f t="shared" si="1"/>
        <v>230.43478260869566</v>
      </c>
      <c r="H20" s="31">
        <v>66</v>
      </c>
      <c r="I20" s="31">
        <v>113</v>
      </c>
      <c r="J20" s="57">
        <f t="shared" si="2"/>
        <v>171.21212121212122</v>
      </c>
      <c r="K20" s="31">
        <v>13</v>
      </c>
      <c r="L20" s="31">
        <v>15</v>
      </c>
      <c r="M20" s="57">
        <f t="shared" si="3"/>
        <v>115.38461538461537</v>
      </c>
      <c r="N20" s="31">
        <v>47</v>
      </c>
      <c r="O20" s="31">
        <v>18</v>
      </c>
      <c r="P20" s="57">
        <f t="shared" si="4"/>
        <v>38.297872340425535</v>
      </c>
      <c r="Q20" s="31">
        <v>155</v>
      </c>
      <c r="R20" s="46">
        <v>278</v>
      </c>
      <c r="S20" s="57">
        <f t="shared" si="5"/>
        <v>179.35483870967741</v>
      </c>
      <c r="T20" s="31">
        <v>273</v>
      </c>
      <c r="U20" s="46">
        <v>750</v>
      </c>
      <c r="V20" s="57">
        <f t="shared" si="6"/>
        <v>274.72527472527474</v>
      </c>
      <c r="W20" s="31">
        <v>91</v>
      </c>
      <c r="X20" s="46">
        <v>215</v>
      </c>
      <c r="Y20" s="57">
        <f t="shared" si="7"/>
        <v>236.26373626373626</v>
      </c>
      <c r="Z20" s="31">
        <v>77</v>
      </c>
      <c r="AA20" s="46">
        <v>172</v>
      </c>
      <c r="AB20" s="57">
        <f t="shared" si="8"/>
        <v>223.37662337662337</v>
      </c>
      <c r="AC20" s="29"/>
      <c r="AD20" s="32"/>
    </row>
    <row r="21" spans="1:30" s="33" customFormat="1" ht="18" customHeight="1" x14ac:dyDescent="0.25">
      <c r="A21" s="52" t="s">
        <v>42</v>
      </c>
      <c r="B21" s="31">
        <v>507</v>
      </c>
      <c r="C21" s="31">
        <v>446</v>
      </c>
      <c r="D21" s="57">
        <f t="shared" si="0"/>
        <v>87.968441814595664</v>
      </c>
      <c r="E21" s="31">
        <v>241</v>
      </c>
      <c r="F21" s="31">
        <v>201</v>
      </c>
      <c r="G21" s="57">
        <f t="shared" si="1"/>
        <v>83.402489626556019</v>
      </c>
      <c r="H21" s="31">
        <v>78</v>
      </c>
      <c r="I21" s="31">
        <v>22</v>
      </c>
      <c r="J21" s="57">
        <f t="shared" si="2"/>
        <v>28.205128205128204</v>
      </c>
      <c r="K21" s="31">
        <v>10</v>
      </c>
      <c r="L21" s="31">
        <v>5</v>
      </c>
      <c r="M21" s="57">
        <f t="shared" si="3"/>
        <v>50</v>
      </c>
      <c r="N21" s="31">
        <v>12</v>
      </c>
      <c r="O21" s="31">
        <v>24</v>
      </c>
      <c r="P21" s="57">
        <f t="shared" si="4"/>
        <v>200</v>
      </c>
      <c r="Q21" s="31">
        <v>187</v>
      </c>
      <c r="R21" s="46">
        <v>135</v>
      </c>
      <c r="S21" s="57">
        <f t="shared" si="5"/>
        <v>72.192513368983953</v>
      </c>
      <c r="T21" s="31">
        <v>375</v>
      </c>
      <c r="U21" s="46">
        <v>375</v>
      </c>
      <c r="V21" s="57">
        <f t="shared" si="6"/>
        <v>100</v>
      </c>
      <c r="W21" s="31">
        <v>149</v>
      </c>
      <c r="X21" s="46">
        <v>139</v>
      </c>
      <c r="Y21" s="57">
        <f t="shared" si="7"/>
        <v>93.288590604026851</v>
      </c>
      <c r="Z21" s="31">
        <v>125</v>
      </c>
      <c r="AA21" s="46">
        <v>133</v>
      </c>
      <c r="AB21" s="57">
        <f t="shared" si="8"/>
        <v>106.4</v>
      </c>
      <c r="AC21" s="29"/>
      <c r="AD21" s="32"/>
    </row>
    <row r="22" spans="1:30" s="33" customFormat="1" ht="18" customHeight="1" x14ac:dyDescent="0.25">
      <c r="A22" s="52" t="s">
        <v>43</v>
      </c>
      <c r="B22" s="31">
        <v>335</v>
      </c>
      <c r="C22" s="31">
        <v>299</v>
      </c>
      <c r="D22" s="57">
        <f t="shared" si="0"/>
        <v>89.253731343283576</v>
      </c>
      <c r="E22" s="31">
        <v>283</v>
      </c>
      <c r="F22" s="31">
        <v>288</v>
      </c>
      <c r="G22" s="57">
        <f t="shared" si="1"/>
        <v>101.7667844522968</v>
      </c>
      <c r="H22" s="31">
        <v>84</v>
      </c>
      <c r="I22" s="31">
        <v>41</v>
      </c>
      <c r="J22" s="57">
        <f t="shared" si="2"/>
        <v>48.80952380952381</v>
      </c>
      <c r="K22" s="31">
        <v>26</v>
      </c>
      <c r="L22" s="31">
        <v>16</v>
      </c>
      <c r="M22" s="57">
        <f t="shared" si="3"/>
        <v>61.53846153846154</v>
      </c>
      <c r="N22" s="31">
        <v>0</v>
      </c>
      <c r="O22" s="31">
        <v>11</v>
      </c>
      <c r="P22" s="57">
        <f t="shared" si="4"/>
        <v>0</v>
      </c>
      <c r="Q22" s="31">
        <v>280</v>
      </c>
      <c r="R22" s="46">
        <v>286</v>
      </c>
      <c r="S22" s="57">
        <f t="shared" si="5"/>
        <v>102.14285714285714</v>
      </c>
      <c r="T22" s="31">
        <v>164</v>
      </c>
      <c r="U22" s="46">
        <v>212</v>
      </c>
      <c r="V22" s="57">
        <f t="shared" si="6"/>
        <v>129.26829268292684</v>
      </c>
      <c r="W22" s="31">
        <v>158</v>
      </c>
      <c r="X22" s="46">
        <v>205</v>
      </c>
      <c r="Y22" s="57">
        <f t="shared" si="7"/>
        <v>129.74683544303798</v>
      </c>
      <c r="Z22" s="31">
        <v>132</v>
      </c>
      <c r="AA22" s="46">
        <v>179</v>
      </c>
      <c r="AB22" s="57">
        <f t="shared" si="8"/>
        <v>135.60606060606059</v>
      </c>
      <c r="AC22" s="29"/>
      <c r="AD22" s="32"/>
    </row>
    <row r="23" spans="1:30" s="33" customFormat="1" ht="18" customHeight="1" x14ac:dyDescent="0.25">
      <c r="A23" s="52" t="s">
        <v>44</v>
      </c>
      <c r="B23" s="31">
        <v>583</v>
      </c>
      <c r="C23" s="31">
        <v>552</v>
      </c>
      <c r="D23" s="57">
        <f t="shared" si="0"/>
        <v>94.682675814751278</v>
      </c>
      <c r="E23" s="31">
        <v>316</v>
      </c>
      <c r="F23" s="31">
        <v>315</v>
      </c>
      <c r="G23" s="57">
        <f t="shared" si="1"/>
        <v>99.683544303797461</v>
      </c>
      <c r="H23" s="31">
        <v>48</v>
      </c>
      <c r="I23" s="31">
        <v>27</v>
      </c>
      <c r="J23" s="57">
        <f t="shared" si="2"/>
        <v>56.25</v>
      </c>
      <c r="K23" s="31">
        <v>15</v>
      </c>
      <c r="L23" s="31">
        <v>16</v>
      </c>
      <c r="M23" s="57">
        <f t="shared" si="3"/>
        <v>106.66666666666667</v>
      </c>
      <c r="N23" s="31">
        <v>8</v>
      </c>
      <c r="O23" s="31">
        <v>13</v>
      </c>
      <c r="P23" s="57">
        <f t="shared" si="4"/>
        <v>162.5</v>
      </c>
      <c r="Q23" s="31">
        <v>268</v>
      </c>
      <c r="R23" s="46">
        <v>144</v>
      </c>
      <c r="S23" s="57">
        <f t="shared" si="5"/>
        <v>53.731343283582092</v>
      </c>
      <c r="T23" s="31">
        <v>504</v>
      </c>
      <c r="U23" s="46">
        <v>479</v>
      </c>
      <c r="V23" s="57">
        <f t="shared" si="6"/>
        <v>95.039682539682531</v>
      </c>
      <c r="W23" s="31">
        <v>245</v>
      </c>
      <c r="X23" s="46">
        <v>244</v>
      </c>
      <c r="Y23" s="57">
        <f t="shared" si="7"/>
        <v>99.591836734693871</v>
      </c>
      <c r="Z23" s="31">
        <v>207</v>
      </c>
      <c r="AA23" s="46">
        <v>191</v>
      </c>
      <c r="AB23" s="57">
        <f t="shared" si="8"/>
        <v>92.270531400966178</v>
      </c>
      <c r="AC23" s="29"/>
      <c r="AD23" s="32"/>
    </row>
    <row r="24" spans="1:30" s="33" customFormat="1" ht="18" customHeight="1" x14ac:dyDescent="0.25">
      <c r="A24" s="52" t="s">
        <v>45</v>
      </c>
      <c r="B24" s="31">
        <v>723</v>
      </c>
      <c r="C24" s="31">
        <v>702</v>
      </c>
      <c r="D24" s="57">
        <f t="shared" si="0"/>
        <v>97.095435684647299</v>
      </c>
      <c r="E24" s="31">
        <v>292</v>
      </c>
      <c r="F24" s="31">
        <v>312</v>
      </c>
      <c r="G24" s="57">
        <f t="shared" si="1"/>
        <v>106.84931506849315</v>
      </c>
      <c r="H24" s="31">
        <v>119</v>
      </c>
      <c r="I24" s="31">
        <v>81</v>
      </c>
      <c r="J24" s="57">
        <f t="shared" si="2"/>
        <v>68.067226890756302</v>
      </c>
      <c r="K24" s="31">
        <v>37</v>
      </c>
      <c r="L24" s="31">
        <v>16</v>
      </c>
      <c r="M24" s="57">
        <f t="shared" si="3"/>
        <v>43.243243243243242</v>
      </c>
      <c r="N24" s="31">
        <v>15</v>
      </c>
      <c r="O24" s="31">
        <v>8</v>
      </c>
      <c r="P24" s="57">
        <f t="shared" si="4"/>
        <v>53.333333333333336</v>
      </c>
      <c r="Q24" s="31">
        <v>259</v>
      </c>
      <c r="R24" s="46">
        <v>206</v>
      </c>
      <c r="S24" s="57">
        <f t="shared" si="5"/>
        <v>79.536679536679529</v>
      </c>
      <c r="T24" s="31">
        <v>555</v>
      </c>
      <c r="U24" s="46">
        <v>572</v>
      </c>
      <c r="V24" s="57">
        <f t="shared" si="6"/>
        <v>103.06306306306305</v>
      </c>
      <c r="W24" s="31">
        <v>165</v>
      </c>
      <c r="X24" s="46">
        <v>202</v>
      </c>
      <c r="Y24" s="57">
        <f t="shared" si="7"/>
        <v>122.42424242424241</v>
      </c>
      <c r="Z24" s="31">
        <v>147</v>
      </c>
      <c r="AA24" s="46">
        <v>178</v>
      </c>
      <c r="AB24" s="57">
        <f t="shared" si="8"/>
        <v>121.08843537414967</v>
      </c>
      <c r="AC24" s="29"/>
      <c r="AD24" s="32"/>
    </row>
    <row r="25" spans="1:30" s="33" customFormat="1" ht="18" customHeight="1" x14ac:dyDescent="0.25">
      <c r="A25" s="53" t="s">
        <v>46</v>
      </c>
      <c r="B25" s="31">
        <v>913</v>
      </c>
      <c r="C25" s="31">
        <v>1000</v>
      </c>
      <c r="D25" s="57">
        <f t="shared" si="0"/>
        <v>109.5290251916758</v>
      </c>
      <c r="E25" s="31">
        <v>426</v>
      </c>
      <c r="F25" s="31">
        <v>442</v>
      </c>
      <c r="G25" s="57">
        <f t="shared" si="1"/>
        <v>103.75586854460094</v>
      </c>
      <c r="H25" s="31">
        <v>122</v>
      </c>
      <c r="I25" s="31">
        <v>69</v>
      </c>
      <c r="J25" s="57">
        <f t="shared" si="2"/>
        <v>56.557377049180324</v>
      </c>
      <c r="K25" s="31">
        <v>46</v>
      </c>
      <c r="L25" s="31">
        <v>30</v>
      </c>
      <c r="M25" s="57">
        <f t="shared" si="3"/>
        <v>65.217391304347828</v>
      </c>
      <c r="N25" s="31">
        <v>9</v>
      </c>
      <c r="O25" s="31">
        <v>7</v>
      </c>
      <c r="P25" s="57">
        <f t="shared" si="4"/>
        <v>77.777777777777786</v>
      </c>
      <c r="Q25" s="31">
        <v>413</v>
      </c>
      <c r="R25" s="46">
        <v>395</v>
      </c>
      <c r="S25" s="57">
        <f t="shared" si="5"/>
        <v>95.641646489104119</v>
      </c>
      <c r="T25" s="31">
        <v>719</v>
      </c>
      <c r="U25" s="46">
        <v>813</v>
      </c>
      <c r="V25" s="57">
        <f t="shared" si="6"/>
        <v>113.07371349095968</v>
      </c>
      <c r="W25" s="31">
        <v>281</v>
      </c>
      <c r="X25" s="46">
        <v>275</v>
      </c>
      <c r="Y25" s="57">
        <f t="shared" si="7"/>
        <v>97.864768683274022</v>
      </c>
      <c r="Z25" s="31">
        <v>254</v>
      </c>
      <c r="AA25" s="46">
        <v>232</v>
      </c>
      <c r="AB25" s="57">
        <f t="shared" si="8"/>
        <v>91.338582677165363</v>
      </c>
      <c r="AC25" s="29"/>
      <c r="AD25" s="32"/>
    </row>
    <row r="26" spans="1:30" s="33" customFormat="1" ht="18" customHeight="1" x14ac:dyDescent="0.25">
      <c r="A26" s="52" t="s">
        <v>47</v>
      </c>
      <c r="B26" s="31">
        <v>2218</v>
      </c>
      <c r="C26" s="31">
        <v>2265</v>
      </c>
      <c r="D26" s="57">
        <f t="shared" si="0"/>
        <v>102.1190261496844</v>
      </c>
      <c r="E26" s="31">
        <v>211</v>
      </c>
      <c r="F26" s="31">
        <v>413</v>
      </c>
      <c r="G26" s="57">
        <f t="shared" si="1"/>
        <v>195.73459715639808</v>
      </c>
      <c r="H26" s="31">
        <v>234</v>
      </c>
      <c r="I26" s="31">
        <v>59</v>
      </c>
      <c r="J26" s="57">
        <f t="shared" si="2"/>
        <v>25.213675213675213</v>
      </c>
      <c r="K26" s="31">
        <v>14</v>
      </c>
      <c r="L26" s="31">
        <v>2</v>
      </c>
      <c r="M26" s="57">
        <f t="shared" si="3"/>
        <v>14.285714285714285</v>
      </c>
      <c r="N26" s="31">
        <v>2</v>
      </c>
      <c r="O26" s="31">
        <v>5</v>
      </c>
      <c r="P26" s="57">
        <f t="shared" si="4"/>
        <v>250</v>
      </c>
      <c r="Q26" s="31">
        <v>163</v>
      </c>
      <c r="R26" s="46">
        <v>248</v>
      </c>
      <c r="S26" s="57">
        <f t="shared" si="5"/>
        <v>152.1472392638037</v>
      </c>
      <c r="T26" s="31">
        <v>2085</v>
      </c>
      <c r="U26" s="46">
        <v>1883</v>
      </c>
      <c r="V26" s="57">
        <f t="shared" si="6"/>
        <v>90.31175059952038</v>
      </c>
      <c r="W26" s="31">
        <v>144</v>
      </c>
      <c r="X26" s="46">
        <v>264</v>
      </c>
      <c r="Y26" s="57">
        <f t="shared" si="7"/>
        <v>183.33333333333331</v>
      </c>
      <c r="Z26" s="31">
        <v>126</v>
      </c>
      <c r="AA26" s="46">
        <v>220</v>
      </c>
      <c r="AB26" s="57">
        <f t="shared" si="8"/>
        <v>174.60317460317461</v>
      </c>
      <c r="AC26" s="29"/>
      <c r="AD26" s="32"/>
    </row>
    <row r="27" spans="1:30" s="33" customFormat="1" ht="18" customHeight="1" x14ac:dyDescent="0.25">
      <c r="A27" s="52" t="s">
        <v>48</v>
      </c>
      <c r="B27" s="31">
        <v>1590</v>
      </c>
      <c r="C27" s="31">
        <v>1643</v>
      </c>
      <c r="D27" s="57">
        <f t="shared" si="0"/>
        <v>103.33333333333334</v>
      </c>
      <c r="E27" s="31">
        <v>345</v>
      </c>
      <c r="F27" s="31">
        <v>433</v>
      </c>
      <c r="G27" s="57">
        <f t="shared" si="1"/>
        <v>125.50724637681159</v>
      </c>
      <c r="H27" s="31">
        <v>113</v>
      </c>
      <c r="I27" s="31">
        <v>96</v>
      </c>
      <c r="J27" s="57">
        <f t="shared" si="2"/>
        <v>84.955752212389385</v>
      </c>
      <c r="K27" s="31">
        <v>81</v>
      </c>
      <c r="L27" s="31">
        <v>47</v>
      </c>
      <c r="M27" s="57">
        <f t="shared" si="3"/>
        <v>58.024691358024697</v>
      </c>
      <c r="N27" s="31">
        <v>23</v>
      </c>
      <c r="O27" s="31">
        <v>49</v>
      </c>
      <c r="P27" s="57">
        <f t="shared" si="4"/>
        <v>213.04347826086959</v>
      </c>
      <c r="Q27" s="31">
        <v>325</v>
      </c>
      <c r="R27" s="46">
        <v>418</v>
      </c>
      <c r="S27" s="57">
        <f t="shared" si="5"/>
        <v>128.61538461538461</v>
      </c>
      <c r="T27" s="31">
        <v>1423</v>
      </c>
      <c r="U27" s="46">
        <v>1477</v>
      </c>
      <c r="V27" s="57">
        <f t="shared" si="6"/>
        <v>103.79479971890373</v>
      </c>
      <c r="W27" s="31">
        <v>234</v>
      </c>
      <c r="X27" s="46">
        <v>304</v>
      </c>
      <c r="Y27" s="57">
        <f t="shared" si="7"/>
        <v>129.91452991452991</v>
      </c>
      <c r="Z27" s="31">
        <v>209</v>
      </c>
      <c r="AA27" s="46">
        <v>287</v>
      </c>
      <c r="AB27" s="57">
        <f t="shared" si="8"/>
        <v>137.32057416267941</v>
      </c>
      <c r="AC27" s="29"/>
      <c r="AD27" s="32"/>
    </row>
    <row r="28" spans="1:30" s="33" customFormat="1" ht="18" customHeight="1" x14ac:dyDescent="0.25">
      <c r="A28" s="54" t="s">
        <v>49</v>
      </c>
      <c r="B28" s="31">
        <v>1355</v>
      </c>
      <c r="C28" s="31">
        <v>1369</v>
      </c>
      <c r="D28" s="57">
        <f t="shared" si="0"/>
        <v>101.03321033210332</v>
      </c>
      <c r="E28" s="31">
        <v>402</v>
      </c>
      <c r="F28" s="31">
        <v>409</v>
      </c>
      <c r="G28" s="57">
        <f t="shared" si="1"/>
        <v>101.74129353233832</v>
      </c>
      <c r="H28" s="31">
        <v>159</v>
      </c>
      <c r="I28" s="31">
        <v>130</v>
      </c>
      <c r="J28" s="57">
        <f t="shared" si="2"/>
        <v>81.761006289308185</v>
      </c>
      <c r="K28" s="31">
        <v>8</v>
      </c>
      <c r="L28" s="31">
        <v>23</v>
      </c>
      <c r="M28" s="57">
        <f t="shared" si="3"/>
        <v>287.5</v>
      </c>
      <c r="N28" s="31">
        <v>18</v>
      </c>
      <c r="O28" s="31">
        <v>3</v>
      </c>
      <c r="P28" s="57">
        <f t="shared" si="4"/>
        <v>16.666666666666664</v>
      </c>
      <c r="Q28" s="31">
        <v>394</v>
      </c>
      <c r="R28" s="46">
        <v>402</v>
      </c>
      <c r="S28" s="57">
        <f t="shared" si="5"/>
        <v>102.03045685279189</v>
      </c>
      <c r="T28" s="31">
        <v>1136</v>
      </c>
      <c r="U28" s="46">
        <v>1142</v>
      </c>
      <c r="V28" s="57">
        <f t="shared" si="6"/>
        <v>100.5281690140845</v>
      </c>
      <c r="W28" s="31">
        <v>308</v>
      </c>
      <c r="X28" s="46">
        <v>280</v>
      </c>
      <c r="Y28" s="57">
        <f t="shared" si="7"/>
        <v>90.909090909090907</v>
      </c>
      <c r="Z28" s="31">
        <v>280</v>
      </c>
      <c r="AA28" s="46">
        <v>263</v>
      </c>
      <c r="AB28" s="57">
        <f t="shared" si="8"/>
        <v>93.928571428571431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X1:Y1"/>
    <mergeCell ref="AA4:AA5"/>
    <mergeCell ref="J4:J5"/>
    <mergeCell ref="K4:K5"/>
    <mergeCell ref="L4:L5"/>
    <mergeCell ref="Z4:Z5"/>
    <mergeCell ref="X2:Y2"/>
    <mergeCell ref="Z2:AA2"/>
    <mergeCell ref="N3:P3"/>
    <mergeCell ref="Z3:AB3"/>
    <mergeCell ref="AB4:AB5"/>
    <mergeCell ref="X4:X5"/>
    <mergeCell ref="Y4:Y5"/>
    <mergeCell ref="B1:M1"/>
    <mergeCell ref="T4:T5"/>
    <mergeCell ref="U4:U5"/>
    <mergeCell ref="Q3:S3"/>
    <mergeCell ref="I4:I5"/>
    <mergeCell ref="T3:V3"/>
    <mergeCell ref="W3:Y3"/>
    <mergeCell ref="G4:G5"/>
    <mergeCell ref="V4:V5"/>
    <mergeCell ref="W4:W5"/>
    <mergeCell ref="N4:N5"/>
    <mergeCell ref="O4:O5"/>
    <mergeCell ref="P4:P5"/>
    <mergeCell ref="Q4:Q5"/>
    <mergeCell ref="R4:R5"/>
    <mergeCell ref="S4:S5"/>
    <mergeCell ref="A3:A5"/>
    <mergeCell ref="B3:D3"/>
    <mergeCell ref="E3:G3"/>
    <mergeCell ref="H3:J3"/>
    <mergeCell ref="K3:M3"/>
    <mergeCell ref="B4:B5"/>
    <mergeCell ref="C4:C5"/>
    <mergeCell ref="D4:D5"/>
    <mergeCell ref="E4:E5"/>
    <mergeCell ref="F4:F5"/>
    <mergeCell ref="M4:M5"/>
    <mergeCell ref="H4:H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L7" activePane="bottomRight" state="frozen"/>
      <selection activeCell="A4" sqref="A4:A6"/>
      <selection pane="topRight" activeCell="A4" sqref="A4:A6"/>
      <selection pane="bottomLeft" activeCell="A4" sqref="A4:A6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9" style="37" customWidth="1"/>
    <col min="3" max="3" width="8.7109375" style="37" customWidth="1"/>
    <col min="4" max="4" width="8.28515625" style="37" customWidth="1"/>
    <col min="5" max="5" width="8.7109375" style="37" customWidth="1"/>
    <col min="6" max="6" width="9.28515625" style="37" customWidth="1"/>
    <col min="7" max="7" width="7.42578125" style="37" customWidth="1"/>
    <col min="8" max="8" width="7.7109375" style="37" customWidth="1"/>
    <col min="9" max="9" width="7.5703125" style="37" customWidth="1"/>
    <col min="10" max="10" width="7.42578125" style="37" customWidth="1"/>
    <col min="11" max="11" width="7.28515625" style="37" customWidth="1"/>
    <col min="12" max="12" width="7.5703125" style="37" customWidth="1"/>
    <col min="13" max="13" width="9" style="37" customWidth="1"/>
    <col min="14" max="15" width="7.7109375" style="37" customWidth="1"/>
    <col min="16" max="16" width="8.140625" style="37" customWidth="1"/>
    <col min="17" max="17" width="8" style="37" customWidth="1"/>
    <col min="18" max="18" width="8.28515625" style="37" customWidth="1"/>
    <col min="19" max="19" width="8.140625" style="37" customWidth="1"/>
    <col min="20" max="20" width="8" style="37" customWidth="1"/>
    <col min="21" max="21" width="7.85546875" style="37" customWidth="1"/>
    <col min="22" max="22" width="8.140625" style="37" customWidth="1"/>
    <col min="23" max="23" width="8.28515625" style="37" customWidth="1"/>
    <col min="24" max="24" width="8.42578125" style="37" customWidth="1"/>
    <col min="25" max="25" width="7.5703125" style="37" customWidth="1"/>
    <col min="26" max="26" width="8.42578125" style="37" customWidth="1"/>
    <col min="27" max="27" width="8" style="37" customWidth="1"/>
    <col min="28" max="16384" width="9.140625" style="37"/>
  </cols>
  <sheetData>
    <row r="1" spans="1:32" s="22" customFormat="1" ht="60.75" customHeight="1" x14ac:dyDescent="0.35">
      <c r="B1" s="81" t="s">
        <v>63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21"/>
      <c r="O1" s="21"/>
      <c r="P1" s="21"/>
      <c r="Q1" s="21"/>
      <c r="R1" s="21"/>
      <c r="S1" s="21"/>
      <c r="T1" s="21"/>
      <c r="U1" s="21"/>
      <c r="V1" s="21"/>
      <c r="W1" s="21"/>
      <c r="X1" s="87"/>
      <c r="Y1" s="87"/>
      <c r="Z1" s="41"/>
      <c r="AB1" s="47" t="s">
        <v>14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7</v>
      </c>
      <c r="N2" s="45"/>
      <c r="O2" s="23"/>
      <c r="P2" s="23"/>
      <c r="Q2" s="24"/>
      <c r="R2" s="24"/>
      <c r="S2" s="24"/>
      <c r="T2" s="24"/>
      <c r="U2" s="24"/>
      <c r="V2" s="24"/>
      <c r="X2" s="82"/>
      <c r="Y2" s="82"/>
      <c r="Z2" s="91" t="s">
        <v>7</v>
      </c>
      <c r="AA2" s="91"/>
    </row>
    <row r="3" spans="1:32" s="26" customFormat="1" ht="67.5" customHeight="1" x14ac:dyDescent="0.25">
      <c r="A3" s="83"/>
      <c r="B3" s="84" t="s">
        <v>21</v>
      </c>
      <c r="C3" s="84"/>
      <c r="D3" s="84"/>
      <c r="E3" s="84" t="s">
        <v>22</v>
      </c>
      <c r="F3" s="84"/>
      <c r="G3" s="84"/>
      <c r="H3" s="84" t="s">
        <v>62</v>
      </c>
      <c r="I3" s="84"/>
      <c r="J3" s="84"/>
      <c r="K3" s="84" t="s">
        <v>9</v>
      </c>
      <c r="L3" s="84"/>
      <c r="M3" s="84"/>
      <c r="N3" s="84" t="s">
        <v>10</v>
      </c>
      <c r="O3" s="84"/>
      <c r="P3" s="84"/>
      <c r="Q3" s="88" t="s">
        <v>8</v>
      </c>
      <c r="R3" s="89"/>
      <c r="S3" s="90"/>
      <c r="T3" s="84" t="s">
        <v>16</v>
      </c>
      <c r="U3" s="84"/>
      <c r="V3" s="84"/>
      <c r="W3" s="84" t="s">
        <v>11</v>
      </c>
      <c r="X3" s="84"/>
      <c r="Y3" s="84"/>
      <c r="Z3" s="84" t="s">
        <v>12</v>
      </c>
      <c r="AA3" s="84"/>
      <c r="AB3" s="84"/>
    </row>
    <row r="4" spans="1:32" s="27" customFormat="1" ht="19.5" customHeight="1" x14ac:dyDescent="0.25">
      <c r="A4" s="83"/>
      <c r="B4" s="85" t="s">
        <v>15</v>
      </c>
      <c r="C4" s="85" t="s">
        <v>27</v>
      </c>
      <c r="D4" s="86" t="s">
        <v>2</v>
      </c>
      <c r="E4" s="85" t="s">
        <v>15</v>
      </c>
      <c r="F4" s="85" t="s">
        <v>27</v>
      </c>
      <c r="G4" s="86" t="s">
        <v>2</v>
      </c>
      <c r="H4" s="85" t="s">
        <v>15</v>
      </c>
      <c r="I4" s="85" t="s">
        <v>27</v>
      </c>
      <c r="J4" s="86" t="s">
        <v>2</v>
      </c>
      <c r="K4" s="85" t="s">
        <v>15</v>
      </c>
      <c r="L4" s="85" t="s">
        <v>27</v>
      </c>
      <c r="M4" s="86" t="s">
        <v>2</v>
      </c>
      <c r="N4" s="85" t="s">
        <v>15</v>
      </c>
      <c r="O4" s="85" t="s">
        <v>27</v>
      </c>
      <c r="P4" s="86" t="s">
        <v>2</v>
      </c>
      <c r="Q4" s="85" t="s">
        <v>15</v>
      </c>
      <c r="R4" s="85" t="s">
        <v>27</v>
      </c>
      <c r="S4" s="86" t="s">
        <v>2</v>
      </c>
      <c r="T4" s="85" t="s">
        <v>15</v>
      </c>
      <c r="U4" s="85" t="s">
        <v>27</v>
      </c>
      <c r="V4" s="86" t="s">
        <v>2</v>
      </c>
      <c r="W4" s="85" t="s">
        <v>15</v>
      </c>
      <c r="X4" s="85" t="s">
        <v>27</v>
      </c>
      <c r="Y4" s="86" t="s">
        <v>2</v>
      </c>
      <c r="Z4" s="85" t="s">
        <v>15</v>
      </c>
      <c r="AA4" s="85" t="s">
        <v>27</v>
      </c>
      <c r="AB4" s="86" t="s">
        <v>2</v>
      </c>
    </row>
    <row r="5" spans="1:32" s="27" customFormat="1" ht="15.75" customHeight="1" x14ac:dyDescent="0.25">
      <c r="A5" s="83"/>
      <c r="B5" s="85"/>
      <c r="C5" s="85"/>
      <c r="D5" s="86"/>
      <c r="E5" s="85"/>
      <c r="F5" s="85"/>
      <c r="G5" s="86"/>
      <c r="H5" s="85"/>
      <c r="I5" s="85"/>
      <c r="J5" s="86"/>
      <c r="K5" s="85"/>
      <c r="L5" s="85"/>
      <c r="M5" s="86"/>
      <c r="N5" s="85"/>
      <c r="O5" s="85"/>
      <c r="P5" s="86"/>
      <c r="Q5" s="85"/>
      <c r="R5" s="85"/>
      <c r="S5" s="86"/>
      <c r="T5" s="85"/>
      <c r="U5" s="85"/>
      <c r="V5" s="86"/>
      <c r="W5" s="85"/>
      <c r="X5" s="85"/>
      <c r="Y5" s="86"/>
      <c r="Z5" s="85"/>
      <c r="AA5" s="85"/>
      <c r="AB5" s="86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28</v>
      </c>
      <c r="B7" s="28">
        <f>SUM(B8:B28)</f>
        <v>10246</v>
      </c>
      <c r="C7" s="28">
        <f>SUM(C8:C28)</f>
        <v>8865</v>
      </c>
      <c r="D7" s="56">
        <f>IF(B7=0,0,C7/B7)*100</f>
        <v>86.521569392933827</v>
      </c>
      <c r="E7" s="28">
        <f>SUM(E8:E28)</f>
        <v>3661</v>
      </c>
      <c r="F7" s="28">
        <f>SUM(F8:F28)</f>
        <v>3442</v>
      </c>
      <c r="G7" s="56">
        <f>IF(E7=0,0,F7/E7)*100</f>
        <v>94.0180278612401</v>
      </c>
      <c r="H7" s="28">
        <f>SUM(H8:H28)</f>
        <v>473</v>
      </c>
      <c r="I7" s="28">
        <f>SUM(I8:I28)</f>
        <v>274</v>
      </c>
      <c r="J7" s="56">
        <f>IF(H7=0,0,I7/H7)*100</f>
        <v>57.928118393234676</v>
      </c>
      <c r="K7" s="28">
        <f>SUM(K8:K28)</f>
        <v>106</v>
      </c>
      <c r="L7" s="28">
        <f>SUM(L8:L28)</f>
        <v>30</v>
      </c>
      <c r="M7" s="56">
        <f>IF(K7=0,0,L7/K7)*100</f>
        <v>28.30188679245283</v>
      </c>
      <c r="N7" s="28">
        <f>SUM(N8:N28)</f>
        <v>188</v>
      </c>
      <c r="O7" s="28">
        <f>SUM(O8:O28)</f>
        <v>49</v>
      </c>
      <c r="P7" s="56">
        <f>IF(N7=0,0,O7/N7)*100</f>
        <v>26.063829787234045</v>
      </c>
      <c r="Q7" s="28">
        <f>SUM(Q8:Q28)</f>
        <v>3015</v>
      </c>
      <c r="R7" s="28">
        <f>SUM(R8:R28)</f>
        <v>2521</v>
      </c>
      <c r="S7" s="56">
        <f>IF(Q7=0,0,R7/Q7)*100</f>
        <v>83.615257048092872</v>
      </c>
      <c r="T7" s="28">
        <f>SUM(T8:T28)</f>
        <v>8860</v>
      </c>
      <c r="U7" s="28">
        <f>SUM(U8:U28)</f>
        <v>7249</v>
      </c>
      <c r="V7" s="56">
        <f>IF(T7=0,0,U7/T7)*100</f>
        <v>81.817155756207669</v>
      </c>
      <c r="W7" s="28">
        <f>SUM(W8:W28)</f>
        <v>2428</v>
      </c>
      <c r="X7" s="28">
        <f>SUM(X8:X28)</f>
        <v>2361</v>
      </c>
      <c r="Y7" s="56">
        <f>IF(W7=0,0,X7/W7)*100</f>
        <v>97.240527182866558</v>
      </c>
      <c r="Z7" s="28">
        <f>SUM(Z8:Z28)</f>
        <v>2114</v>
      </c>
      <c r="AA7" s="28">
        <f>SUM(AA8:AA28)</f>
        <v>2049</v>
      </c>
      <c r="AB7" s="56">
        <f>IF(Z7=0,0,AA7/Z7)*100</f>
        <v>96.925260170293285</v>
      </c>
      <c r="AC7" s="29"/>
      <c r="AF7" s="33"/>
    </row>
    <row r="8" spans="1:32" s="33" customFormat="1" ht="18" customHeight="1" x14ac:dyDescent="0.25">
      <c r="A8" s="51" t="s">
        <v>29</v>
      </c>
      <c r="B8" s="31">
        <v>444</v>
      </c>
      <c r="C8" s="31">
        <v>363</v>
      </c>
      <c r="D8" s="57">
        <f t="shared" ref="D8:D28" si="0">IF(B8=0,0,C8/B8)*100</f>
        <v>81.756756756756758</v>
      </c>
      <c r="E8" s="31">
        <v>163</v>
      </c>
      <c r="F8" s="31">
        <v>124</v>
      </c>
      <c r="G8" s="57">
        <f t="shared" ref="G8:G28" si="1">IF(E8=0,0,F8/E8)*100</f>
        <v>76.073619631901849</v>
      </c>
      <c r="H8" s="31">
        <v>15</v>
      </c>
      <c r="I8" s="31">
        <v>11</v>
      </c>
      <c r="J8" s="57">
        <f t="shared" ref="J8:J28" si="2">IF(H8=0,0,I8/H8)*100</f>
        <v>73.333333333333329</v>
      </c>
      <c r="K8" s="31">
        <v>4</v>
      </c>
      <c r="L8" s="31">
        <v>2</v>
      </c>
      <c r="M8" s="57">
        <f t="shared" ref="M8:M28" si="3">IF(K8=0,0,L8/K8)*100</f>
        <v>50</v>
      </c>
      <c r="N8" s="31">
        <v>13</v>
      </c>
      <c r="O8" s="31">
        <v>2</v>
      </c>
      <c r="P8" s="57">
        <f t="shared" ref="P8:P28" si="4">IF(N8=0,0,O8/N8)*100</f>
        <v>15.384615384615385</v>
      </c>
      <c r="Q8" s="31">
        <v>157</v>
      </c>
      <c r="R8" s="46">
        <v>114</v>
      </c>
      <c r="S8" s="57">
        <f t="shared" ref="S8:S28" si="5">IF(Q8=0,0,R8/Q8)*100</f>
        <v>72.611464968152859</v>
      </c>
      <c r="T8" s="31">
        <v>375</v>
      </c>
      <c r="U8" s="46">
        <v>321</v>
      </c>
      <c r="V8" s="57">
        <f t="shared" ref="V8:V28" si="6">IF(T8=0,0,U8/T8)*100</f>
        <v>85.6</v>
      </c>
      <c r="W8" s="31">
        <v>96</v>
      </c>
      <c r="X8" s="46">
        <v>85</v>
      </c>
      <c r="Y8" s="57">
        <f t="shared" ref="Y8:Y28" si="7">IF(W8=0,0,X8/W8)*100</f>
        <v>88.541666666666657</v>
      </c>
      <c r="Z8" s="31">
        <v>88</v>
      </c>
      <c r="AA8" s="46">
        <v>83</v>
      </c>
      <c r="AB8" s="57">
        <f t="shared" ref="AB8:AB28" si="8">IF(Z8=0,0,AA8/Z8)*100</f>
        <v>94.318181818181827</v>
      </c>
      <c r="AC8" s="29"/>
      <c r="AD8" s="32"/>
    </row>
    <row r="9" spans="1:32" s="34" customFormat="1" ht="18" customHeight="1" x14ac:dyDescent="0.25">
      <c r="A9" s="52" t="s">
        <v>30</v>
      </c>
      <c r="B9" s="31">
        <v>420</v>
      </c>
      <c r="C9" s="31">
        <v>350</v>
      </c>
      <c r="D9" s="57">
        <f t="shared" si="0"/>
        <v>83.333333333333343</v>
      </c>
      <c r="E9" s="31">
        <v>97</v>
      </c>
      <c r="F9" s="31">
        <v>86</v>
      </c>
      <c r="G9" s="57">
        <f t="shared" si="1"/>
        <v>88.659793814432987</v>
      </c>
      <c r="H9" s="31">
        <v>13</v>
      </c>
      <c r="I9" s="31">
        <v>7</v>
      </c>
      <c r="J9" s="57">
        <f t="shared" si="2"/>
        <v>53.846153846153847</v>
      </c>
      <c r="K9" s="31">
        <v>3</v>
      </c>
      <c r="L9" s="31">
        <v>1</v>
      </c>
      <c r="M9" s="57">
        <f t="shared" si="3"/>
        <v>33.333333333333329</v>
      </c>
      <c r="N9" s="31">
        <v>1</v>
      </c>
      <c r="O9" s="31">
        <v>0</v>
      </c>
      <c r="P9" s="57">
        <f t="shared" si="4"/>
        <v>0</v>
      </c>
      <c r="Q9" s="31">
        <v>81</v>
      </c>
      <c r="R9" s="46">
        <v>57</v>
      </c>
      <c r="S9" s="57">
        <f t="shared" si="5"/>
        <v>70.370370370370367</v>
      </c>
      <c r="T9" s="31">
        <v>378</v>
      </c>
      <c r="U9" s="46">
        <v>328</v>
      </c>
      <c r="V9" s="57">
        <f t="shared" si="6"/>
        <v>86.772486772486772</v>
      </c>
      <c r="W9" s="31">
        <v>60</v>
      </c>
      <c r="X9" s="46">
        <v>64</v>
      </c>
      <c r="Y9" s="57">
        <f t="shared" si="7"/>
        <v>106.66666666666667</v>
      </c>
      <c r="Z9" s="31">
        <v>57</v>
      </c>
      <c r="AA9" s="46">
        <v>62</v>
      </c>
      <c r="AB9" s="57">
        <f t="shared" si="8"/>
        <v>108.77192982456141</v>
      </c>
      <c r="AC9" s="29"/>
      <c r="AD9" s="32"/>
    </row>
    <row r="10" spans="1:32" s="33" customFormat="1" ht="18" customHeight="1" x14ac:dyDescent="0.25">
      <c r="A10" s="52" t="s">
        <v>31</v>
      </c>
      <c r="B10" s="31">
        <v>240</v>
      </c>
      <c r="C10" s="31">
        <v>154</v>
      </c>
      <c r="D10" s="57">
        <f t="shared" si="0"/>
        <v>64.166666666666671</v>
      </c>
      <c r="E10" s="31">
        <v>119</v>
      </c>
      <c r="F10" s="31">
        <v>53</v>
      </c>
      <c r="G10" s="57">
        <f t="shared" si="1"/>
        <v>44.537815126050425</v>
      </c>
      <c r="H10" s="31">
        <v>11</v>
      </c>
      <c r="I10" s="31">
        <v>2</v>
      </c>
      <c r="J10" s="57">
        <f t="shared" si="2"/>
        <v>18.181818181818183</v>
      </c>
      <c r="K10" s="31">
        <v>1</v>
      </c>
      <c r="L10" s="31">
        <v>0</v>
      </c>
      <c r="M10" s="57">
        <f t="shared" si="3"/>
        <v>0</v>
      </c>
      <c r="N10" s="31">
        <v>0</v>
      </c>
      <c r="O10" s="31">
        <v>0</v>
      </c>
      <c r="P10" s="57">
        <f t="shared" si="4"/>
        <v>0</v>
      </c>
      <c r="Q10" s="31">
        <v>110</v>
      </c>
      <c r="R10" s="46">
        <v>46</v>
      </c>
      <c r="S10" s="57">
        <f t="shared" si="5"/>
        <v>41.818181818181813</v>
      </c>
      <c r="T10" s="31">
        <v>198</v>
      </c>
      <c r="U10" s="46">
        <v>137</v>
      </c>
      <c r="V10" s="57">
        <f t="shared" si="6"/>
        <v>69.191919191919197</v>
      </c>
      <c r="W10" s="31">
        <v>79</v>
      </c>
      <c r="X10" s="46">
        <v>36</v>
      </c>
      <c r="Y10" s="57">
        <f t="shared" si="7"/>
        <v>45.569620253164558</v>
      </c>
      <c r="Z10" s="31">
        <v>69</v>
      </c>
      <c r="AA10" s="46">
        <v>32</v>
      </c>
      <c r="AB10" s="57">
        <f t="shared" si="8"/>
        <v>46.376811594202898</v>
      </c>
      <c r="AC10" s="29"/>
      <c r="AD10" s="32"/>
    </row>
    <row r="11" spans="1:32" s="33" customFormat="1" ht="18" customHeight="1" x14ac:dyDescent="0.25">
      <c r="A11" s="52" t="s">
        <v>32</v>
      </c>
      <c r="B11" s="31">
        <v>300</v>
      </c>
      <c r="C11" s="31">
        <v>238</v>
      </c>
      <c r="D11" s="57">
        <f t="shared" si="0"/>
        <v>79.333333333333329</v>
      </c>
      <c r="E11" s="31">
        <v>164</v>
      </c>
      <c r="F11" s="31">
        <v>124</v>
      </c>
      <c r="G11" s="57">
        <f t="shared" si="1"/>
        <v>75.609756097560975</v>
      </c>
      <c r="H11" s="31">
        <v>21</v>
      </c>
      <c r="I11" s="31">
        <v>6</v>
      </c>
      <c r="J11" s="57">
        <f t="shared" si="2"/>
        <v>28.571428571428569</v>
      </c>
      <c r="K11" s="31">
        <v>2</v>
      </c>
      <c r="L11" s="31">
        <v>0</v>
      </c>
      <c r="M11" s="57">
        <f t="shared" si="3"/>
        <v>0</v>
      </c>
      <c r="N11" s="31">
        <v>0</v>
      </c>
      <c r="O11" s="31">
        <v>0</v>
      </c>
      <c r="P11" s="57">
        <f t="shared" si="4"/>
        <v>0</v>
      </c>
      <c r="Q11" s="31">
        <v>144</v>
      </c>
      <c r="R11" s="46">
        <v>113</v>
      </c>
      <c r="S11" s="57">
        <f t="shared" si="5"/>
        <v>78.472222222222214</v>
      </c>
      <c r="T11" s="31">
        <v>233</v>
      </c>
      <c r="U11" s="46">
        <v>197</v>
      </c>
      <c r="V11" s="57">
        <f t="shared" si="6"/>
        <v>84.549356223175963</v>
      </c>
      <c r="W11" s="31">
        <v>100</v>
      </c>
      <c r="X11" s="46">
        <v>85</v>
      </c>
      <c r="Y11" s="57">
        <f t="shared" si="7"/>
        <v>85</v>
      </c>
      <c r="Z11" s="31">
        <v>77</v>
      </c>
      <c r="AA11" s="46">
        <v>64</v>
      </c>
      <c r="AB11" s="57">
        <f t="shared" si="8"/>
        <v>83.116883116883116</v>
      </c>
      <c r="AC11" s="29"/>
      <c r="AD11" s="32"/>
    </row>
    <row r="12" spans="1:32" s="33" customFormat="1" ht="18" customHeight="1" x14ac:dyDescent="0.25">
      <c r="A12" s="52" t="s">
        <v>33</v>
      </c>
      <c r="B12" s="31">
        <v>291</v>
      </c>
      <c r="C12" s="31">
        <v>219</v>
      </c>
      <c r="D12" s="57">
        <f t="shared" si="0"/>
        <v>75.257731958762889</v>
      </c>
      <c r="E12" s="31">
        <v>116</v>
      </c>
      <c r="F12" s="31">
        <v>70</v>
      </c>
      <c r="G12" s="57">
        <f t="shared" si="1"/>
        <v>60.344827586206897</v>
      </c>
      <c r="H12" s="31">
        <v>18</v>
      </c>
      <c r="I12" s="31">
        <v>6</v>
      </c>
      <c r="J12" s="57">
        <f t="shared" si="2"/>
        <v>33.333333333333329</v>
      </c>
      <c r="K12" s="31">
        <v>1</v>
      </c>
      <c r="L12" s="31">
        <v>0</v>
      </c>
      <c r="M12" s="57">
        <f t="shared" si="3"/>
        <v>0</v>
      </c>
      <c r="N12" s="31">
        <v>8</v>
      </c>
      <c r="O12" s="31">
        <v>0</v>
      </c>
      <c r="P12" s="57">
        <f t="shared" si="4"/>
        <v>0</v>
      </c>
      <c r="Q12" s="31">
        <v>93</v>
      </c>
      <c r="R12" s="46">
        <v>58</v>
      </c>
      <c r="S12" s="57">
        <f t="shared" si="5"/>
        <v>62.365591397849464</v>
      </c>
      <c r="T12" s="31">
        <v>253</v>
      </c>
      <c r="U12" s="46">
        <v>198</v>
      </c>
      <c r="V12" s="57">
        <f t="shared" si="6"/>
        <v>78.260869565217391</v>
      </c>
      <c r="W12" s="31">
        <v>83</v>
      </c>
      <c r="X12" s="46">
        <v>50</v>
      </c>
      <c r="Y12" s="57">
        <f t="shared" si="7"/>
        <v>60.24096385542169</v>
      </c>
      <c r="Z12" s="31">
        <v>77</v>
      </c>
      <c r="AA12" s="46">
        <v>44</v>
      </c>
      <c r="AB12" s="57">
        <f t="shared" si="8"/>
        <v>57.142857142857139</v>
      </c>
      <c r="AC12" s="29"/>
      <c r="AD12" s="32"/>
    </row>
    <row r="13" spans="1:32" s="33" customFormat="1" ht="18" customHeight="1" x14ac:dyDescent="0.25">
      <c r="A13" s="52" t="s">
        <v>34</v>
      </c>
      <c r="B13" s="31">
        <v>327</v>
      </c>
      <c r="C13" s="31">
        <v>224</v>
      </c>
      <c r="D13" s="57">
        <f t="shared" si="0"/>
        <v>68.50152905198776</v>
      </c>
      <c r="E13" s="31">
        <v>147</v>
      </c>
      <c r="F13" s="31">
        <v>73</v>
      </c>
      <c r="G13" s="57">
        <f t="shared" si="1"/>
        <v>49.65986394557823</v>
      </c>
      <c r="H13" s="31">
        <v>17</v>
      </c>
      <c r="I13" s="31">
        <v>7</v>
      </c>
      <c r="J13" s="57">
        <f t="shared" si="2"/>
        <v>41.17647058823529</v>
      </c>
      <c r="K13" s="31">
        <v>1</v>
      </c>
      <c r="L13" s="31">
        <v>1</v>
      </c>
      <c r="M13" s="57">
        <f t="shared" si="3"/>
        <v>100</v>
      </c>
      <c r="N13" s="31">
        <v>0</v>
      </c>
      <c r="O13" s="31">
        <v>0</v>
      </c>
      <c r="P13" s="57">
        <f t="shared" si="4"/>
        <v>0</v>
      </c>
      <c r="Q13" s="31">
        <v>92</v>
      </c>
      <c r="R13" s="46">
        <v>56</v>
      </c>
      <c r="S13" s="57">
        <f t="shared" si="5"/>
        <v>60.869565217391312</v>
      </c>
      <c r="T13" s="31">
        <v>267</v>
      </c>
      <c r="U13" s="46">
        <v>195</v>
      </c>
      <c r="V13" s="57">
        <f t="shared" si="6"/>
        <v>73.033707865168537</v>
      </c>
      <c r="W13" s="31">
        <v>91</v>
      </c>
      <c r="X13" s="46">
        <v>46</v>
      </c>
      <c r="Y13" s="57">
        <f t="shared" si="7"/>
        <v>50.549450549450547</v>
      </c>
      <c r="Z13" s="31">
        <v>76</v>
      </c>
      <c r="AA13" s="46">
        <v>33</v>
      </c>
      <c r="AB13" s="57">
        <f t="shared" si="8"/>
        <v>43.421052631578952</v>
      </c>
      <c r="AC13" s="29"/>
      <c r="AD13" s="32"/>
    </row>
    <row r="14" spans="1:32" s="33" customFormat="1" ht="18" customHeight="1" x14ac:dyDescent="0.25">
      <c r="A14" s="52" t="s">
        <v>35</v>
      </c>
      <c r="B14" s="31">
        <v>62</v>
      </c>
      <c r="C14" s="31">
        <v>62</v>
      </c>
      <c r="D14" s="57">
        <f t="shared" si="0"/>
        <v>100</v>
      </c>
      <c r="E14" s="31">
        <v>30</v>
      </c>
      <c r="F14" s="31">
        <v>37</v>
      </c>
      <c r="G14" s="57">
        <f t="shared" si="1"/>
        <v>123.33333333333334</v>
      </c>
      <c r="H14" s="31">
        <v>7</v>
      </c>
      <c r="I14" s="31">
        <v>2</v>
      </c>
      <c r="J14" s="57">
        <f t="shared" si="2"/>
        <v>28.571428571428569</v>
      </c>
      <c r="K14" s="31">
        <v>0</v>
      </c>
      <c r="L14" s="31">
        <v>0</v>
      </c>
      <c r="M14" s="57">
        <f t="shared" si="3"/>
        <v>0</v>
      </c>
      <c r="N14" s="31">
        <v>0</v>
      </c>
      <c r="O14" s="31">
        <v>1</v>
      </c>
      <c r="P14" s="57">
        <f t="shared" si="4"/>
        <v>0</v>
      </c>
      <c r="Q14" s="31">
        <v>19</v>
      </c>
      <c r="R14" s="46">
        <v>32</v>
      </c>
      <c r="S14" s="57">
        <f t="shared" si="5"/>
        <v>168.42105263157893</v>
      </c>
      <c r="T14" s="31">
        <v>44</v>
      </c>
      <c r="U14" s="46">
        <v>53</v>
      </c>
      <c r="V14" s="57">
        <f t="shared" si="6"/>
        <v>120.45454545454545</v>
      </c>
      <c r="W14" s="31">
        <v>14</v>
      </c>
      <c r="X14" s="46">
        <v>28</v>
      </c>
      <c r="Y14" s="57">
        <f t="shared" si="7"/>
        <v>200</v>
      </c>
      <c r="Z14" s="31">
        <v>13</v>
      </c>
      <c r="AA14" s="46">
        <v>25</v>
      </c>
      <c r="AB14" s="57">
        <f t="shared" si="8"/>
        <v>192.30769230769232</v>
      </c>
      <c r="AC14" s="29"/>
      <c r="AD14" s="32"/>
    </row>
    <row r="15" spans="1:32" s="33" customFormat="1" ht="18" customHeight="1" x14ac:dyDescent="0.25">
      <c r="A15" s="52" t="s">
        <v>36</v>
      </c>
      <c r="B15" s="31">
        <v>307</v>
      </c>
      <c r="C15" s="31">
        <v>240</v>
      </c>
      <c r="D15" s="57">
        <f t="shared" si="0"/>
        <v>78.175895765472319</v>
      </c>
      <c r="E15" s="31">
        <v>88</v>
      </c>
      <c r="F15" s="31">
        <v>50</v>
      </c>
      <c r="G15" s="57">
        <f t="shared" si="1"/>
        <v>56.81818181818182</v>
      </c>
      <c r="H15" s="31">
        <v>7</v>
      </c>
      <c r="I15" s="31">
        <v>6</v>
      </c>
      <c r="J15" s="57">
        <f t="shared" si="2"/>
        <v>85.714285714285708</v>
      </c>
      <c r="K15" s="31">
        <v>3</v>
      </c>
      <c r="L15" s="31">
        <v>1</v>
      </c>
      <c r="M15" s="57">
        <f t="shared" si="3"/>
        <v>33.333333333333329</v>
      </c>
      <c r="N15" s="31">
        <v>0</v>
      </c>
      <c r="O15" s="31">
        <v>0</v>
      </c>
      <c r="P15" s="57">
        <f t="shared" si="4"/>
        <v>0</v>
      </c>
      <c r="Q15" s="31">
        <v>60</v>
      </c>
      <c r="R15" s="46">
        <v>39</v>
      </c>
      <c r="S15" s="57">
        <f t="shared" si="5"/>
        <v>65</v>
      </c>
      <c r="T15" s="31">
        <v>274</v>
      </c>
      <c r="U15" s="46">
        <v>215</v>
      </c>
      <c r="V15" s="57">
        <f t="shared" si="6"/>
        <v>78.467153284671525</v>
      </c>
      <c r="W15" s="31">
        <v>59</v>
      </c>
      <c r="X15" s="46">
        <v>26</v>
      </c>
      <c r="Y15" s="57">
        <f t="shared" si="7"/>
        <v>44.067796610169488</v>
      </c>
      <c r="Z15" s="31">
        <v>50</v>
      </c>
      <c r="AA15" s="46">
        <v>21</v>
      </c>
      <c r="AB15" s="57">
        <f t="shared" si="8"/>
        <v>42</v>
      </c>
      <c r="AC15" s="29"/>
      <c r="AD15" s="32"/>
    </row>
    <row r="16" spans="1:32" s="33" customFormat="1" ht="18" customHeight="1" x14ac:dyDescent="0.25">
      <c r="A16" s="52" t="s">
        <v>37</v>
      </c>
      <c r="B16" s="31">
        <v>229</v>
      </c>
      <c r="C16" s="31">
        <v>182</v>
      </c>
      <c r="D16" s="57">
        <f t="shared" si="0"/>
        <v>79.47598253275109</v>
      </c>
      <c r="E16" s="31">
        <v>95</v>
      </c>
      <c r="F16" s="31">
        <v>69</v>
      </c>
      <c r="G16" s="57">
        <f t="shared" si="1"/>
        <v>72.631578947368425</v>
      </c>
      <c r="H16" s="31">
        <v>13</v>
      </c>
      <c r="I16" s="31">
        <v>5</v>
      </c>
      <c r="J16" s="57">
        <f t="shared" si="2"/>
        <v>38.461538461538467</v>
      </c>
      <c r="K16" s="31">
        <v>3</v>
      </c>
      <c r="L16" s="31">
        <v>1</v>
      </c>
      <c r="M16" s="57">
        <f t="shared" si="3"/>
        <v>33.333333333333329</v>
      </c>
      <c r="N16" s="31">
        <v>8</v>
      </c>
      <c r="O16" s="31">
        <v>0</v>
      </c>
      <c r="P16" s="57">
        <f t="shared" si="4"/>
        <v>0</v>
      </c>
      <c r="Q16" s="31">
        <v>81</v>
      </c>
      <c r="R16" s="46">
        <v>65</v>
      </c>
      <c r="S16" s="57">
        <f t="shared" si="5"/>
        <v>80.246913580246911</v>
      </c>
      <c r="T16" s="31">
        <v>192</v>
      </c>
      <c r="U16" s="46">
        <v>161</v>
      </c>
      <c r="V16" s="57">
        <f t="shared" si="6"/>
        <v>83.854166666666657</v>
      </c>
      <c r="W16" s="31">
        <v>60</v>
      </c>
      <c r="X16" s="46">
        <v>48</v>
      </c>
      <c r="Y16" s="57">
        <f t="shared" si="7"/>
        <v>80</v>
      </c>
      <c r="Z16" s="31">
        <v>57</v>
      </c>
      <c r="AA16" s="46">
        <v>47</v>
      </c>
      <c r="AB16" s="57">
        <f t="shared" si="8"/>
        <v>82.456140350877192</v>
      </c>
      <c r="AC16" s="29"/>
      <c r="AD16" s="32"/>
    </row>
    <row r="17" spans="1:30" s="33" customFormat="1" ht="18" customHeight="1" x14ac:dyDescent="0.25">
      <c r="A17" s="52" t="s">
        <v>38</v>
      </c>
      <c r="B17" s="31">
        <v>226</v>
      </c>
      <c r="C17" s="31">
        <v>158</v>
      </c>
      <c r="D17" s="57">
        <f t="shared" si="0"/>
        <v>69.911504424778755</v>
      </c>
      <c r="E17" s="31">
        <v>148</v>
      </c>
      <c r="F17" s="31">
        <v>93</v>
      </c>
      <c r="G17" s="57">
        <f t="shared" si="1"/>
        <v>62.837837837837839</v>
      </c>
      <c r="H17" s="31">
        <v>17</v>
      </c>
      <c r="I17" s="31">
        <v>7</v>
      </c>
      <c r="J17" s="57">
        <f t="shared" si="2"/>
        <v>41.17647058823529</v>
      </c>
      <c r="K17" s="31">
        <v>7</v>
      </c>
      <c r="L17" s="31">
        <v>1</v>
      </c>
      <c r="M17" s="57">
        <f t="shared" si="3"/>
        <v>14.285714285714285</v>
      </c>
      <c r="N17" s="31">
        <v>1</v>
      </c>
      <c r="O17" s="31">
        <v>0</v>
      </c>
      <c r="P17" s="57">
        <f t="shared" si="4"/>
        <v>0</v>
      </c>
      <c r="Q17" s="31">
        <v>120</v>
      </c>
      <c r="R17" s="46">
        <v>49</v>
      </c>
      <c r="S17" s="57">
        <f t="shared" si="5"/>
        <v>40.833333333333336</v>
      </c>
      <c r="T17" s="31">
        <v>186</v>
      </c>
      <c r="U17" s="46">
        <v>122</v>
      </c>
      <c r="V17" s="57">
        <f t="shared" si="6"/>
        <v>65.591397849462368</v>
      </c>
      <c r="W17" s="31">
        <v>111</v>
      </c>
      <c r="X17" s="46">
        <v>58</v>
      </c>
      <c r="Y17" s="57">
        <f t="shared" si="7"/>
        <v>52.252252252252248</v>
      </c>
      <c r="Z17" s="31">
        <v>101</v>
      </c>
      <c r="AA17" s="46">
        <v>51</v>
      </c>
      <c r="AB17" s="57">
        <f t="shared" si="8"/>
        <v>50.495049504950494</v>
      </c>
      <c r="AC17" s="29"/>
      <c r="AD17" s="32"/>
    </row>
    <row r="18" spans="1:30" s="33" customFormat="1" ht="18" customHeight="1" x14ac:dyDescent="0.25">
      <c r="A18" s="52" t="s">
        <v>39</v>
      </c>
      <c r="B18" s="31">
        <v>236</v>
      </c>
      <c r="C18" s="31">
        <v>190</v>
      </c>
      <c r="D18" s="57">
        <f t="shared" si="0"/>
        <v>80.508474576271183</v>
      </c>
      <c r="E18" s="31">
        <v>101</v>
      </c>
      <c r="F18" s="31">
        <v>85</v>
      </c>
      <c r="G18" s="57">
        <f t="shared" si="1"/>
        <v>84.158415841584159</v>
      </c>
      <c r="H18" s="31">
        <v>11</v>
      </c>
      <c r="I18" s="31">
        <v>8</v>
      </c>
      <c r="J18" s="57">
        <f t="shared" si="2"/>
        <v>72.727272727272734</v>
      </c>
      <c r="K18" s="31">
        <v>1</v>
      </c>
      <c r="L18" s="31">
        <v>0</v>
      </c>
      <c r="M18" s="57">
        <f t="shared" si="3"/>
        <v>0</v>
      </c>
      <c r="N18" s="31">
        <v>0</v>
      </c>
      <c r="O18" s="31">
        <v>1</v>
      </c>
      <c r="P18" s="57">
        <f t="shared" si="4"/>
        <v>0</v>
      </c>
      <c r="Q18" s="31">
        <v>97</v>
      </c>
      <c r="R18" s="46">
        <v>59</v>
      </c>
      <c r="S18" s="57">
        <f t="shared" si="5"/>
        <v>60.824742268041234</v>
      </c>
      <c r="T18" s="31">
        <v>203</v>
      </c>
      <c r="U18" s="46">
        <v>168</v>
      </c>
      <c r="V18" s="57">
        <f t="shared" si="6"/>
        <v>82.758620689655174</v>
      </c>
      <c r="W18" s="31">
        <v>69</v>
      </c>
      <c r="X18" s="46">
        <v>63</v>
      </c>
      <c r="Y18" s="57">
        <f t="shared" si="7"/>
        <v>91.304347826086953</v>
      </c>
      <c r="Z18" s="31">
        <v>56</v>
      </c>
      <c r="AA18" s="46">
        <v>51</v>
      </c>
      <c r="AB18" s="57">
        <f t="shared" si="8"/>
        <v>91.071428571428569</v>
      </c>
      <c r="AC18" s="29"/>
      <c r="AD18" s="32"/>
    </row>
    <row r="19" spans="1:30" s="33" customFormat="1" ht="18" customHeight="1" x14ac:dyDescent="0.25">
      <c r="A19" s="52" t="s">
        <v>40</v>
      </c>
      <c r="B19" s="31">
        <v>438</v>
      </c>
      <c r="C19" s="31">
        <v>384</v>
      </c>
      <c r="D19" s="57">
        <f t="shared" si="0"/>
        <v>87.671232876712324</v>
      </c>
      <c r="E19" s="31">
        <v>125</v>
      </c>
      <c r="F19" s="31">
        <v>117</v>
      </c>
      <c r="G19" s="57">
        <f t="shared" si="1"/>
        <v>93.600000000000009</v>
      </c>
      <c r="H19" s="31">
        <v>19</v>
      </c>
      <c r="I19" s="31">
        <v>6</v>
      </c>
      <c r="J19" s="57">
        <f t="shared" si="2"/>
        <v>31.578947368421051</v>
      </c>
      <c r="K19" s="31">
        <v>5</v>
      </c>
      <c r="L19" s="31">
        <v>2</v>
      </c>
      <c r="M19" s="57">
        <f t="shared" si="3"/>
        <v>40</v>
      </c>
      <c r="N19" s="31">
        <v>3</v>
      </c>
      <c r="O19" s="31">
        <v>1</v>
      </c>
      <c r="P19" s="57">
        <f t="shared" si="4"/>
        <v>33.333333333333329</v>
      </c>
      <c r="Q19" s="31">
        <v>104</v>
      </c>
      <c r="R19" s="46">
        <v>109</v>
      </c>
      <c r="S19" s="57">
        <f t="shared" si="5"/>
        <v>104.80769230769231</v>
      </c>
      <c r="T19" s="31">
        <v>370</v>
      </c>
      <c r="U19" s="46">
        <v>338</v>
      </c>
      <c r="V19" s="57">
        <f t="shared" si="6"/>
        <v>91.351351351351354</v>
      </c>
      <c r="W19" s="31">
        <v>77</v>
      </c>
      <c r="X19" s="46">
        <v>83</v>
      </c>
      <c r="Y19" s="57">
        <f t="shared" si="7"/>
        <v>107.79220779220779</v>
      </c>
      <c r="Z19" s="31">
        <v>72</v>
      </c>
      <c r="AA19" s="46">
        <v>78</v>
      </c>
      <c r="AB19" s="57">
        <f t="shared" si="8"/>
        <v>108.33333333333333</v>
      </c>
      <c r="AC19" s="29"/>
      <c r="AD19" s="32"/>
    </row>
    <row r="20" spans="1:30" s="33" customFormat="1" ht="18" customHeight="1" x14ac:dyDescent="0.25">
      <c r="A20" s="52" t="s">
        <v>41</v>
      </c>
      <c r="B20" s="31">
        <v>182</v>
      </c>
      <c r="C20" s="31">
        <v>122</v>
      </c>
      <c r="D20" s="57">
        <f t="shared" si="0"/>
        <v>67.032967032967022</v>
      </c>
      <c r="E20" s="31">
        <v>115</v>
      </c>
      <c r="F20" s="31">
        <v>71</v>
      </c>
      <c r="G20" s="57">
        <f t="shared" si="1"/>
        <v>61.739130434782609</v>
      </c>
      <c r="H20" s="31">
        <v>28</v>
      </c>
      <c r="I20" s="31">
        <v>24</v>
      </c>
      <c r="J20" s="57">
        <f t="shared" si="2"/>
        <v>85.714285714285708</v>
      </c>
      <c r="K20" s="31">
        <v>11</v>
      </c>
      <c r="L20" s="31">
        <v>1</v>
      </c>
      <c r="M20" s="57">
        <f t="shared" si="3"/>
        <v>9.0909090909090917</v>
      </c>
      <c r="N20" s="31">
        <v>19</v>
      </c>
      <c r="O20" s="31">
        <v>0</v>
      </c>
      <c r="P20" s="57">
        <f t="shared" si="4"/>
        <v>0</v>
      </c>
      <c r="Q20" s="31">
        <v>109</v>
      </c>
      <c r="R20" s="46">
        <v>50</v>
      </c>
      <c r="S20" s="57">
        <f t="shared" si="5"/>
        <v>45.871559633027523</v>
      </c>
      <c r="T20" s="31">
        <v>117</v>
      </c>
      <c r="U20" s="46">
        <v>83</v>
      </c>
      <c r="V20" s="57">
        <f t="shared" si="6"/>
        <v>70.940170940170944</v>
      </c>
      <c r="W20" s="31">
        <v>60</v>
      </c>
      <c r="X20" s="46">
        <v>34</v>
      </c>
      <c r="Y20" s="57">
        <f t="shared" si="7"/>
        <v>56.666666666666664</v>
      </c>
      <c r="Z20" s="31">
        <v>54</v>
      </c>
      <c r="AA20" s="46">
        <v>28</v>
      </c>
      <c r="AB20" s="57">
        <f t="shared" si="8"/>
        <v>51.851851851851848</v>
      </c>
      <c r="AC20" s="29"/>
      <c r="AD20" s="32"/>
    </row>
    <row r="21" spans="1:30" s="33" customFormat="1" ht="18" customHeight="1" x14ac:dyDescent="0.25">
      <c r="A21" s="52" t="s">
        <v>42</v>
      </c>
      <c r="B21" s="31">
        <v>185</v>
      </c>
      <c r="C21" s="31">
        <v>141</v>
      </c>
      <c r="D21" s="57">
        <f t="shared" si="0"/>
        <v>76.21621621621621</v>
      </c>
      <c r="E21" s="31">
        <v>82</v>
      </c>
      <c r="F21" s="31">
        <v>55</v>
      </c>
      <c r="G21" s="57">
        <f t="shared" si="1"/>
        <v>67.073170731707322</v>
      </c>
      <c r="H21" s="31">
        <v>7</v>
      </c>
      <c r="I21" s="31">
        <v>4</v>
      </c>
      <c r="J21" s="57">
        <f t="shared" si="2"/>
        <v>57.142857142857139</v>
      </c>
      <c r="K21" s="31">
        <v>2</v>
      </c>
      <c r="L21" s="31">
        <v>0</v>
      </c>
      <c r="M21" s="57">
        <f t="shared" si="3"/>
        <v>0</v>
      </c>
      <c r="N21" s="31">
        <v>7</v>
      </c>
      <c r="O21" s="31">
        <v>4</v>
      </c>
      <c r="P21" s="57">
        <f t="shared" si="4"/>
        <v>57.142857142857139</v>
      </c>
      <c r="Q21" s="31">
        <v>54</v>
      </c>
      <c r="R21" s="46">
        <v>38</v>
      </c>
      <c r="S21" s="57">
        <f t="shared" si="5"/>
        <v>70.370370370370367</v>
      </c>
      <c r="T21" s="31">
        <v>149</v>
      </c>
      <c r="U21" s="46">
        <v>124</v>
      </c>
      <c r="V21" s="57">
        <f t="shared" si="6"/>
        <v>83.22147651006712</v>
      </c>
      <c r="W21" s="31">
        <v>47</v>
      </c>
      <c r="X21" s="46">
        <v>40</v>
      </c>
      <c r="Y21" s="57">
        <f t="shared" si="7"/>
        <v>85.106382978723403</v>
      </c>
      <c r="Z21" s="31">
        <v>36</v>
      </c>
      <c r="AA21" s="46">
        <v>35</v>
      </c>
      <c r="AB21" s="57">
        <f t="shared" si="8"/>
        <v>97.222222222222214</v>
      </c>
      <c r="AC21" s="29"/>
      <c r="AD21" s="32"/>
    </row>
    <row r="22" spans="1:30" s="33" customFormat="1" ht="18" customHeight="1" x14ac:dyDescent="0.25">
      <c r="A22" s="52" t="s">
        <v>43</v>
      </c>
      <c r="B22" s="31">
        <v>105</v>
      </c>
      <c r="C22" s="31">
        <v>75</v>
      </c>
      <c r="D22" s="57">
        <f t="shared" si="0"/>
        <v>71.428571428571431</v>
      </c>
      <c r="E22" s="31">
        <v>93</v>
      </c>
      <c r="F22" s="31">
        <v>74</v>
      </c>
      <c r="G22" s="57">
        <f t="shared" si="1"/>
        <v>79.569892473118273</v>
      </c>
      <c r="H22" s="31">
        <v>12</v>
      </c>
      <c r="I22" s="31">
        <v>5</v>
      </c>
      <c r="J22" s="57">
        <f t="shared" si="2"/>
        <v>41.666666666666671</v>
      </c>
      <c r="K22" s="31">
        <v>2</v>
      </c>
      <c r="L22" s="31">
        <v>1</v>
      </c>
      <c r="M22" s="57">
        <f t="shared" si="3"/>
        <v>50</v>
      </c>
      <c r="N22" s="31">
        <v>2</v>
      </c>
      <c r="O22" s="31">
        <v>0</v>
      </c>
      <c r="P22" s="57">
        <f t="shared" si="4"/>
        <v>0</v>
      </c>
      <c r="Q22" s="31">
        <v>92</v>
      </c>
      <c r="R22" s="46">
        <v>73</v>
      </c>
      <c r="S22" s="57">
        <f t="shared" si="5"/>
        <v>79.347826086956516</v>
      </c>
      <c r="T22" s="31">
        <v>70</v>
      </c>
      <c r="U22" s="46">
        <v>43</v>
      </c>
      <c r="V22" s="57">
        <f t="shared" si="6"/>
        <v>61.428571428571431</v>
      </c>
      <c r="W22" s="31">
        <v>70</v>
      </c>
      <c r="X22" s="46">
        <v>42</v>
      </c>
      <c r="Y22" s="57">
        <f t="shared" si="7"/>
        <v>60</v>
      </c>
      <c r="Z22" s="31">
        <v>53</v>
      </c>
      <c r="AA22" s="46">
        <v>45</v>
      </c>
      <c r="AB22" s="57">
        <f t="shared" si="8"/>
        <v>84.905660377358487</v>
      </c>
      <c r="AC22" s="29"/>
      <c r="AD22" s="32"/>
    </row>
    <row r="23" spans="1:30" s="33" customFormat="1" ht="18" customHeight="1" x14ac:dyDescent="0.25">
      <c r="A23" s="52" t="s">
        <v>44</v>
      </c>
      <c r="B23" s="31">
        <v>192</v>
      </c>
      <c r="C23" s="31">
        <v>130</v>
      </c>
      <c r="D23" s="57">
        <f t="shared" si="0"/>
        <v>67.708333333333343</v>
      </c>
      <c r="E23" s="31">
        <v>103</v>
      </c>
      <c r="F23" s="31">
        <v>57</v>
      </c>
      <c r="G23" s="57">
        <f t="shared" si="1"/>
        <v>55.339805825242713</v>
      </c>
      <c r="H23" s="31">
        <v>7</v>
      </c>
      <c r="I23" s="31">
        <v>2</v>
      </c>
      <c r="J23" s="57">
        <f t="shared" si="2"/>
        <v>28.571428571428569</v>
      </c>
      <c r="K23" s="31">
        <v>3</v>
      </c>
      <c r="L23" s="31">
        <v>0</v>
      </c>
      <c r="M23" s="57">
        <f t="shared" si="3"/>
        <v>0</v>
      </c>
      <c r="N23" s="31">
        <v>4</v>
      </c>
      <c r="O23" s="31">
        <v>0</v>
      </c>
      <c r="P23" s="57">
        <f t="shared" si="4"/>
        <v>0</v>
      </c>
      <c r="Q23" s="31">
        <v>74</v>
      </c>
      <c r="R23" s="46">
        <v>21</v>
      </c>
      <c r="S23" s="57">
        <f t="shared" si="5"/>
        <v>28.378378378378379</v>
      </c>
      <c r="T23" s="31">
        <v>153</v>
      </c>
      <c r="U23" s="46">
        <v>140</v>
      </c>
      <c r="V23" s="57">
        <f t="shared" si="6"/>
        <v>91.503267973856211</v>
      </c>
      <c r="W23" s="31">
        <v>69</v>
      </c>
      <c r="X23" s="46">
        <v>68</v>
      </c>
      <c r="Y23" s="57">
        <f t="shared" si="7"/>
        <v>98.550724637681171</v>
      </c>
      <c r="Z23" s="31">
        <v>59</v>
      </c>
      <c r="AA23" s="46">
        <v>35</v>
      </c>
      <c r="AB23" s="57">
        <f t="shared" si="8"/>
        <v>59.322033898305079</v>
      </c>
      <c r="AC23" s="29"/>
      <c r="AD23" s="32"/>
    </row>
    <row r="24" spans="1:30" s="33" customFormat="1" ht="18" customHeight="1" x14ac:dyDescent="0.25">
      <c r="A24" s="52" t="s">
        <v>45</v>
      </c>
      <c r="B24" s="31">
        <v>227</v>
      </c>
      <c r="C24" s="31">
        <v>187</v>
      </c>
      <c r="D24" s="57">
        <f t="shared" si="0"/>
        <v>82.378854625550659</v>
      </c>
      <c r="E24" s="31">
        <v>110</v>
      </c>
      <c r="F24" s="31">
        <v>88</v>
      </c>
      <c r="G24" s="57">
        <f t="shared" si="1"/>
        <v>80</v>
      </c>
      <c r="H24" s="31">
        <v>19</v>
      </c>
      <c r="I24" s="31">
        <v>8</v>
      </c>
      <c r="J24" s="57">
        <f t="shared" si="2"/>
        <v>42.105263157894733</v>
      </c>
      <c r="K24" s="31">
        <v>4</v>
      </c>
      <c r="L24" s="31">
        <v>0</v>
      </c>
      <c r="M24" s="57">
        <f t="shared" si="3"/>
        <v>0</v>
      </c>
      <c r="N24" s="31">
        <v>1</v>
      </c>
      <c r="O24" s="31">
        <v>0</v>
      </c>
      <c r="P24" s="57">
        <f t="shared" si="4"/>
        <v>0</v>
      </c>
      <c r="Q24" s="31">
        <v>89</v>
      </c>
      <c r="R24" s="46">
        <v>63</v>
      </c>
      <c r="S24" s="57">
        <f t="shared" si="5"/>
        <v>70.786516853932582</v>
      </c>
      <c r="T24" s="31">
        <v>218</v>
      </c>
      <c r="U24" s="46">
        <v>179</v>
      </c>
      <c r="V24" s="57">
        <f t="shared" si="6"/>
        <v>82.110091743119256</v>
      </c>
      <c r="W24" s="31">
        <v>107</v>
      </c>
      <c r="X24" s="46">
        <v>81</v>
      </c>
      <c r="Y24" s="57">
        <f t="shared" si="7"/>
        <v>75.700934579439249</v>
      </c>
      <c r="Z24" s="31">
        <v>60</v>
      </c>
      <c r="AA24" s="46">
        <v>61</v>
      </c>
      <c r="AB24" s="57">
        <f t="shared" si="8"/>
        <v>101.66666666666666</v>
      </c>
      <c r="AC24" s="29"/>
      <c r="AD24" s="32"/>
    </row>
    <row r="25" spans="1:30" s="33" customFormat="1" ht="18" customHeight="1" x14ac:dyDescent="0.25">
      <c r="A25" s="53" t="s">
        <v>46</v>
      </c>
      <c r="B25" s="31">
        <v>249</v>
      </c>
      <c r="C25" s="31">
        <v>212</v>
      </c>
      <c r="D25" s="57">
        <f t="shared" si="0"/>
        <v>85.140562248995991</v>
      </c>
      <c r="E25" s="31">
        <v>160</v>
      </c>
      <c r="F25" s="31">
        <v>122</v>
      </c>
      <c r="G25" s="57">
        <f t="shared" si="1"/>
        <v>76.25</v>
      </c>
      <c r="H25" s="31">
        <v>16</v>
      </c>
      <c r="I25" s="31">
        <v>10</v>
      </c>
      <c r="J25" s="57">
        <f t="shared" si="2"/>
        <v>62.5</v>
      </c>
      <c r="K25" s="31">
        <v>5</v>
      </c>
      <c r="L25" s="31">
        <v>3</v>
      </c>
      <c r="M25" s="57">
        <f t="shared" si="3"/>
        <v>60</v>
      </c>
      <c r="N25" s="31">
        <v>2</v>
      </c>
      <c r="O25" s="31">
        <v>5</v>
      </c>
      <c r="P25" s="57">
        <f t="shared" si="4"/>
        <v>250</v>
      </c>
      <c r="Q25" s="31">
        <v>155</v>
      </c>
      <c r="R25" s="46">
        <v>110</v>
      </c>
      <c r="S25" s="57">
        <f t="shared" si="5"/>
        <v>70.967741935483872</v>
      </c>
      <c r="T25" s="31">
        <v>147</v>
      </c>
      <c r="U25" s="46">
        <v>141</v>
      </c>
      <c r="V25" s="57">
        <f t="shared" si="6"/>
        <v>95.918367346938766</v>
      </c>
      <c r="W25" s="31">
        <v>61</v>
      </c>
      <c r="X25" s="46">
        <v>53</v>
      </c>
      <c r="Y25" s="57">
        <f t="shared" si="7"/>
        <v>86.885245901639337</v>
      </c>
      <c r="Z25" s="31">
        <v>94</v>
      </c>
      <c r="AA25" s="46">
        <v>61</v>
      </c>
      <c r="AB25" s="57">
        <f t="shared" si="8"/>
        <v>64.893617021276597</v>
      </c>
      <c r="AC25" s="29"/>
      <c r="AD25" s="32"/>
    </row>
    <row r="26" spans="1:30" s="33" customFormat="1" ht="18" customHeight="1" x14ac:dyDescent="0.25">
      <c r="A26" s="52" t="s">
        <v>47</v>
      </c>
      <c r="B26" s="31">
        <v>3210</v>
      </c>
      <c r="C26" s="31">
        <v>3165</v>
      </c>
      <c r="D26" s="57">
        <f t="shared" si="0"/>
        <v>98.598130841121502</v>
      </c>
      <c r="E26" s="31">
        <v>986</v>
      </c>
      <c r="F26" s="31">
        <v>1429</v>
      </c>
      <c r="G26" s="57">
        <f t="shared" si="1"/>
        <v>144.9290060851927</v>
      </c>
      <c r="H26" s="31">
        <v>121</v>
      </c>
      <c r="I26" s="31">
        <v>93</v>
      </c>
      <c r="J26" s="57">
        <f t="shared" si="2"/>
        <v>76.859504132231407</v>
      </c>
      <c r="K26" s="31">
        <v>27</v>
      </c>
      <c r="L26" s="31">
        <v>5</v>
      </c>
      <c r="M26" s="57">
        <f t="shared" si="3"/>
        <v>18.518518518518519</v>
      </c>
      <c r="N26" s="31">
        <v>92</v>
      </c>
      <c r="O26" s="31">
        <v>20</v>
      </c>
      <c r="P26" s="57">
        <f t="shared" si="4"/>
        <v>21.739130434782609</v>
      </c>
      <c r="Q26" s="31">
        <v>694</v>
      </c>
      <c r="R26" s="46">
        <v>828</v>
      </c>
      <c r="S26" s="57">
        <f t="shared" si="5"/>
        <v>119.30835734870317</v>
      </c>
      <c r="T26" s="31">
        <v>2892</v>
      </c>
      <c r="U26" s="46">
        <v>2235</v>
      </c>
      <c r="V26" s="57">
        <f t="shared" si="6"/>
        <v>77.282157676348547</v>
      </c>
      <c r="W26" s="31">
        <v>700</v>
      </c>
      <c r="X26" s="46">
        <v>985</v>
      </c>
      <c r="Y26" s="57">
        <f t="shared" si="7"/>
        <v>140.71428571428572</v>
      </c>
      <c r="Z26" s="31">
        <v>597</v>
      </c>
      <c r="AA26" s="46">
        <v>847</v>
      </c>
      <c r="AB26" s="57">
        <f t="shared" si="8"/>
        <v>141.87604690117251</v>
      </c>
      <c r="AC26" s="29"/>
      <c r="AD26" s="32"/>
    </row>
    <row r="27" spans="1:30" s="33" customFormat="1" ht="18" customHeight="1" x14ac:dyDescent="0.25">
      <c r="A27" s="52" t="s">
        <v>48</v>
      </c>
      <c r="B27" s="31">
        <v>1429</v>
      </c>
      <c r="C27" s="31">
        <v>1227</v>
      </c>
      <c r="D27" s="57">
        <f t="shared" si="0"/>
        <v>85.864240727781677</v>
      </c>
      <c r="E27" s="31">
        <v>344</v>
      </c>
      <c r="F27" s="31">
        <v>306</v>
      </c>
      <c r="G27" s="57">
        <f t="shared" si="1"/>
        <v>88.95348837209302</v>
      </c>
      <c r="H27" s="31">
        <v>57</v>
      </c>
      <c r="I27" s="31">
        <v>26</v>
      </c>
      <c r="J27" s="57">
        <f t="shared" si="2"/>
        <v>45.614035087719294</v>
      </c>
      <c r="K27" s="31">
        <v>18</v>
      </c>
      <c r="L27" s="31">
        <v>7</v>
      </c>
      <c r="M27" s="57">
        <f t="shared" si="3"/>
        <v>38.888888888888893</v>
      </c>
      <c r="N27" s="31">
        <v>23</v>
      </c>
      <c r="O27" s="31">
        <v>13</v>
      </c>
      <c r="P27" s="57">
        <f t="shared" si="4"/>
        <v>56.521739130434781</v>
      </c>
      <c r="Q27" s="31">
        <v>322</v>
      </c>
      <c r="R27" s="46">
        <v>287</v>
      </c>
      <c r="S27" s="57">
        <f t="shared" si="5"/>
        <v>89.130434782608688</v>
      </c>
      <c r="T27" s="31">
        <v>1291</v>
      </c>
      <c r="U27" s="46">
        <v>1118</v>
      </c>
      <c r="V27" s="57">
        <f t="shared" si="6"/>
        <v>86.599535243996911</v>
      </c>
      <c r="W27" s="31">
        <v>223</v>
      </c>
      <c r="X27" s="46">
        <v>207</v>
      </c>
      <c r="Y27" s="57">
        <f t="shared" si="7"/>
        <v>92.825112107623326</v>
      </c>
      <c r="Z27" s="31">
        <v>200</v>
      </c>
      <c r="AA27" s="46">
        <v>187</v>
      </c>
      <c r="AB27" s="57">
        <f t="shared" si="8"/>
        <v>93.5</v>
      </c>
      <c r="AC27" s="29"/>
      <c r="AD27" s="32"/>
    </row>
    <row r="28" spans="1:30" s="33" customFormat="1" ht="18" customHeight="1" x14ac:dyDescent="0.25">
      <c r="A28" s="54" t="s">
        <v>49</v>
      </c>
      <c r="B28" s="31">
        <v>947</v>
      </c>
      <c r="C28" s="31">
        <v>842</v>
      </c>
      <c r="D28" s="57">
        <f t="shared" si="0"/>
        <v>88.912354804646256</v>
      </c>
      <c r="E28" s="31">
        <v>275</v>
      </c>
      <c r="F28" s="31">
        <v>259</v>
      </c>
      <c r="G28" s="57">
        <f t="shared" si="1"/>
        <v>94.181818181818173</v>
      </c>
      <c r="H28" s="31">
        <v>37</v>
      </c>
      <c r="I28" s="31">
        <v>29</v>
      </c>
      <c r="J28" s="57">
        <f t="shared" si="2"/>
        <v>78.378378378378372</v>
      </c>
      <c r="K28" s="31">
        <v>3</v>
      </c>
      <c r="L28" s="31">
        <v>4</v>
      </c>
      <c r="M28" s="57">
        <f t="shared" si="3"/>
        <v>133.33333333333331</v>
      </c>
      <c r="N28" s="31">
        <v>4</v>
      </c>
      <c r="O28" s="31">
        <v>2</v>
      </c>
      <c r="P28" s="57">
        <f t="shared" si="4"/>
        <v>50</v>
      </c>
      <c r="Q28" s="31">
        <v>268</v>
      </c>
      <c r="R28" s="46">
        <v>254</v>
      </c>
      <c r="S28" s="57">
        <f t="shared" si="5"/>
        <v>94.776119402985074</v>
      </c>
      <c r="T28" s="31">
        <v>850</v>
      </c>
      <c r="U28" s="46">
        <v>753</v>
      </c>
      <c r="V28" s="57">
        <f t="shared" si="6"/>
        <v>88.588235294117652</v>
      </c>
      <c r="W28" s="31">
        <v>192</v>
      </c>
      <c r="X28" s="46">
        <v>179</v>
      </c>
      <c r="Y28" s="57">
        <f t="shared" si="7"/>
        <v>93.229166666666657</v>
      </c>
      <c r="Z28" s="31">
        <v>168</v>
      </c>
      <c r="AA28" s="46">
        <v>159</v>
      </c>
      <c r="AB28" s="57">
        <f t="shared" si="8"/>
        <v>94.642857142857139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3:AB3"/>
    <mergeCell ref="Z4:Z5"/>
    <mergeCell ref="AA4:AA5"/>
    <mergeCell ref="AB4:AB5"/>
    <mergeCell ref="Z2:AA2"/>
    <mergeCell ref="X4:X5"/>
    <mergeCell ref="Y4:Y5"/>
    <mergeCell ref="X1:Y1"/>
    <mergeCell ref="Q3:S3"/>
    <mergeCell ref="Q4:Q5"/>
    <mergeCell ref="R4:R5"/>
    <mergeCell ref="S4:S5"/>
    <mergeCell ref="W4:W5"/>
    <mergeCell ref="O4:O5"/>
    <mergeCell ref="P4:P5"/>
    <mergeCell ref="T4:T5"/>
    <mergeCell ref="U4:U5"/>
    <mergeCell ref="V4:V5"/>
    <mergeCell ref="H4:H5"/>
    <mergeCell ref="K4:K5"/>
    <mergeCell ref="L4:L5"/>
    <mergeCell ref="M4:M5"/>
    <mergeCell ref="N4:N5"/>
    <mergeCell ref="I4:I5"/>
    <mergeCell ref="J4:J5"/>
    <mergeCell ref="B1:M1"/>
    <mergeCell ref="X2:Y2"/>
    <mergeCell ref="A3:A5"/>
    <mergeCell ref="B3:D3"/>
    <mergeCell ref="E3:G3"/>
    <mergeCell ref="H3:J3"/>
    <mergeCell ref="K3:M3"/>
    <mergeCell ref="N3:P3"/>
    <mergeCell ref="T3:V3"/>
    <mergeCell ref="W3:Y3"/>
    <mergeCell ref="B4:B5"/>
    <mergeCell ref="C4:C5"/>
    <mergeCell ref="D4:D5"/>
    <mergeCell ref="E4:E5"/>
    <mergeCell ref="F4:F5"/>
    <mergeCell ref="G4:G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7"/>
  <sheetViews>
    <sheetView view="pageBreakPreview" zoomScale="80" zoomScaleNormal="70" zoomScaleSheetLayoutView="80" workbookViewId="0">
      <selection activeCell="C8" sqref="C8"/>
    </sheetView>
  </sheetViews>
  <sheetFormatPr defaultColWidth="8" defaultRowHeight="12.75" x14ac:dyDescent="0.2"/>
  <cols>
    <col min="1" max="1" width="60.85546875" style="2" customWidth="1"/>
    <col min="2" max="3" width="18.285156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54.75" customHeight="1" x14ac:dyDescent="0.2">
      <c r="A1" s="69" t="s">
        <v>50</v>
      </c>
      <c r="B1" s="69"/>
      <c r="C1" s="69"/>
      <c r="D1" s="69"/>
      <c r="E1" s="69"/>
    </row>
    <row r="2" spans="1:11" s="3" customFormat="1" ht="23.25" customHeight="1" x14ac:dyDescent="0.25">
      <c r="A2" s="74" t="s">
        <v>0</v>
      </c>
      <c r="B2" s="70" t="s">
        <v>71</v>
      </c>
      <c r="C2" s="70" t="s">
        <v>72</v>
      </c>
      <c r="D2" s="72" t="s">
        <v>1</v>
      </c>
      <c r="E2" s="73"/>
    </row>
    <row r="3" spans="1:11" s="3" customFormat="1" ht="42" customHeight="1" x14ac:dyDescent="0.25">
      <c r="A3" s="75"/>
      <c r="B3" s="71"/>
      <c r="C3" s="71"/>
      <c r="D3" s="4" t="s">
        <v>2</v>
      </c>
      <c r="E3" s="5" t="s">
        <v>61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54</v>
      </c>
      <c r="B5" s="58">
        <f>'4'!B7</f>
        <v>1043</v>
      </c>
      <c r="C5" s="58">
        <f>'4'!C7</f>
        <v>1282</v>
      </c>
      <c r="D5" s="48">
        <f>C5/B5%</f>
        <v>122.91466922339406</v>
      </c>
      <c r="E5" s="49">
        <f>C5-B5</f>
        <v>239</v>
      </c>
      <c r="K5" s="11"/>
    </row>
    <row r="6" spans="1:11" s="3" customFormat="1" ht="31.5" customHeight="1" x14ac:dyDescent="0.25">
      <c r="A6" s="9" t="s">
        <v>55</v>
      </c>
      <c r="B6" s="58">
        <f>'4'!E7</f>
        <v>905</v>
      </c>
      <c r="C6" s="58">
        <f>'4'!F7</f>
        <v>1147</v>
      </c>
      <c r="D6" s="48">
        <f t="shared" ref="D6:D10" si="0">C6/B6%</f>
        <v>126.74033149171269</v>
      </c>
      <c r="E6" s="49">
        <f t="shared" ref="E6:E10" si="1">C6-B6</f>
        <v>242</v>
      </c>
      <c r="K6" s="11"/>
    </row>
    <row r="7" spans="1:11" s="3" customFormat="1" ht="54.75" customHeight="1" x14ac:dyDescent="0.25">
      <c r="A7" s="12" t="s">
        <v>56</v>
      </c>
      <c r="B7" s="58">
        <f>'4'!H7</f>
        <v>120</v>
      </c>
      <c r="C7" s="58">
        <f>'4'!I7</f>
        <v>89</v>
      </c>
      <c r="D7" s="48">
        <f t="shared" si="0"/>
        <v>74.166666666666671</v>
      </c>
      <c r="E7" s="49">
        <f t="shared" si="1"/>
        <v>-31</v>
      </c>
      <c r="K7" s="11"/>
    </row>
    <row r="8" spans="1:11" s="3" customFormat="1" ht="35.25" customHeight="1" x14ac:dyDescent="0.25">
      <c r="A8" s="13" t="s">
        <v>57</v>
      </c>
      <c r="B8" s="58">
        <f>'4'!K7</f>
        <v>22</v>
      </c>
      <c r="C8" s="58">
        <f>'4'!L7</f>
        <v>16</v>
      </c>
      <c r="D8" s="48">
        <f t="shared" si="0"/>
        <v>72.727272727272734</v>
      </c>
      <c r="E8" s="49">
        <f t="shared" si="1"/>
        <v>-6</v>
      </c>
      <c r="K8" s="11"/>
    </row>
    <row r="9" spans="1:11" s="3" customFormat="1" ht="45.75" customHeight="1" x14ac:dyDescent="0.25">
      <c r="A9" s="13" t="s">
        <v>20</v>
      </c>
      <c r="B9" s="58">
        <f>'4'!N7</f>
        <v>26</v>
      </c>
      <c r="C9" s="58">
        <f>'4'!O7</f>
        <v>15</v>
      </c>
      <c r="D9" s="48">
        <f t="shared" si="0"/>
        <v>57.692307692307693</v>
      </c>
      <c r="E9" s="49">
        <f t="shared" si="1"/>
        <v>-11</v>
      </c>
      <c r="K9" s="11"/>
    </row>
    <row r="10" spans="1:11" s="3" customFormat="1" ht="55.5" customHeight="1" x14ac:dyDescent="0.25">
      <c r="A10" s="13" t="s">
        <v>58</v>
      </c>
      <c r="B10" s="58">
        <f>'4'!Q7</f>
        <v>773</v>
      </c>
      <c r="C10" s="58">
        <f>'4'!R7</f>
        <v>932</v>
      </c>
      <c r="D10" s="48">
        <f t="shared" si="0"/>
        <v>120.5692108667529</v>
      </c>
      <c r="E10" s="49">
        <f t="shared" si="1"/>
        <v>159</v>
      </c>
      <c r="K10" s="11"/>
    </row>
    <row r="11" spans="1:11" s="3" customFormat="1" ht="12.75" customHeight="1" x14ac:dyDescent="0.25">
      <c r="A11" s="76" t="s">
        <v>4</v>
      </c>
      <c r="B11" s="77"/>
      <c r="C11" s="77"/>
      <c r="D11" s="77"/>
      <c r="E11" s="77"/>
      <c r="K11" s="11"/>
    </row>
    <row r="12" spans="1:11" s="3" customFormat="1" ht="15" customHeight="1" x14ac:dyDescent="0.25">
      <c r="A12" s="78"/>
      <c r="B12" s="79"/>
      <c r="C12" s="79"/>
      <c r="D12" s="79"/>
      <c r="E12" s="79"/>
      <c r="K12" s="11"/>
    </row>
    <row r="13" spans="1:11" s="3" customFormat="1" ht="20.25" customHeight="1" x14ac:dyDescent="0.25">
      <c r="A13" s="74" t="s">
        <v>0</v>
      </c>
      <c r="B13" s="80" t="s">
        <v>73</v>
      </c>
      <c r="C13" s="80" t="s">
        <v>74</v>
      </c>
      <c r="D13" s="72" t="s">
        <v>1</v>
      </c>
      <c r="E13" s="73"/>
      <c r="K13" s="11"/>
    </row>
    <row r="14" spans="1:11" ht="35.25" customHeight="1" x14ac:dyDescent="0.2">
      <c r="A14" s="75"/>
      <c r="B14" s="80"/>
      <c r="C14" s="80"/>
      <c r="D14" s="4" t="s">
        <v>2</v>
      </c>
      <c r="E14" s="5" t="s">
        <v>61</v>
      </c>
      <c r="K14" s="11"/>
    </row>
    <row r="15" spans="1:11" ht="24" customHeight="1" x14ac:dyDescent="0.2">
      <c r="A15" s="9" t="s">
        <v>54</v>
      </c>
      <c r="B15" s="59">
        <f>'4'!T7</f>
        <v>764</v>
      </c>
      <c r="C15" s="59">
        <f>'4'!U7</f>
        <v>904</v>
      </c>
      <c r="D15" s="48">
        <f t="shared" ref="D15:D17" si="2">C15/B15%</f>
        <v>118.32460732984293</v>
      </c>
      <c r="E15" s="49">
        <f t="shared" ref="E15:E17" si="3">C15-B15</f>
        <v>140</v>
      </c>
      <c r="K15" s="11"/>
    </row>
    <row r="16" spans="1:11" ht="25.5" customHeight="1" x14ac:dyDescent="0.2">
      <c r="A16" s="1" t="s">
        <v>55</v>
      </c>
      <c r="B16" s="59">
        <f>'4'!W7</f>
        <v>642</v>
      </c>
      <c r="C16" s="59">
        <f>'4'!X7</f>
        <v>776</v>
      </c>
      <c r="D16" s="48">
        <f t="shared" si="2"/>
        <v>120.87227414330218</v>
      </c>
      <c r="E16" s="49">
        <f t="shared" si="3"/>
        <v>134</v>
      </c>
      <c r="K16" s="11"/>
    </row>
    <row r="17" spans="1:11" ht="33.75" customHeight="1" x14ac:dyDescent="0.2">
      <c r="A17" s="1" t="s">
        <v>59</v>
      </c>
      <c r="B17" s="59">
        <f>'4'!Z7</f>
        <v>582</v>
      </c>
      <c r="C17" s="59">
        <f>'4'!AA7</f>
        <v>714</v>
      </c>
      <c r="D17" s="48">
        <f t="shared" si="2"/>
        <v>122.68041237113401</v>
      </c>
      <c r="E17" s="49">
        <f t="shared" si="3"/>
        <v>132</v>
      </c>
      <c r="K17" s="11"/>
    </row>
  </sheetData>
  <mergeCells count="10">
    <mergeCell ref="A13:A14"/>
    <mergeCell ref="B13:B14"/>
    <mergeCell ref="C13:C14"/>
    <mergeCell ref="D13:E13"/>
    <mergeCell ref="A2:A3"/>
    <mergeCell ref="A1:E1"/>
    <mergeCell ref="B2:B3"/>
    <mergeCell ref="C2:C3"/>
    <mergeCell ref="D2:E2"/>
    <mergeCell ref="A11:E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K7" activePane="bottomRight" state="frozen"/>
      <selection activeCell="C7" sqref="C7"/>
      <selection pane="topRight" activeCell="C7" sqref="C7"/>
      <selection pane="bottomLeft" activeCell="C7" sqref="C7"/>
      <selection pane="bottomRight" activeCell="F8" sqref="F8"/>
    </sheetView>
  </sheetViews>
  <sheetFormatPr defaultRowHeight="14.25" x14ac:dyDescent="0.2"/>
  <cols>
    <col min="1" max="1" width="29.140625" style="37" customWidth="1"/>
    <col min="2" max="2" width="9.85546875" style="37" customWidth="1"/>
    <col min="3" max="4" width="8.28515625" style="37" customWidth="1"/>
    <col min="5" max="5" width="9.7109375" style="37" customWidth="1"/>
    <col min="6" max="6" width="8.28515625" style="37" customWidth="1"/>
    <col min="7" max="7" width="7.42578125" style="37" customWidth="1"/>
    <col min="8" max="8" width="8.85546875" style="37" customWidth="1"/>
    <col min="9" max="9" width="8.7109375" style="37" customWidth="1"/>
    <col min="10" max="10" width="7.42578125" style="37" customWidth="1"/>
    <col min="11" max="12" width="8.28515625" style="37" customWidth="1"/>
    <col min="13" max="13" width="9" style="37" customWidth="1"/>
    <col min="14" max="14" width="7.85546875" style="37" customWidth="1"/>
    <col min="15" max="15" width="8.28515625" style="37" customWidth="1"/>
    <col min="16" max="16" width="8.140625" style="37" customWidth="1"/>
    <col min="17" max="17" width="8.42578125" style="37" customWidth="1"/>
    <col min="18" max="19" width="8.140625" style="37" customWidth="1"/>
    <col min="20" max="20" width="8" style="37" customWidth="1"/>
    <col min="21" max="21" width="8.42578125" style="37" customWidth="1"/>
    <col min="22" max="22" width="8.140625" style="37" customWidth="1"/>
    <col min="23" max="23" width="7.140625" style="37" customWidth="1"/>
    <col min="24" max="24" width="8" style="37" customWidth="1"/>
    <col min="25" max="25" width="8.28515625" style="37" customWidth="1"/>
    <col min="26" max="26" width="8.140625" style="37" customWidth="1"/>
    <col min="27" max="27" width="7.5703125" style="37" customWidth="1"/>
    <col min="28" max="16384" width="9.140625" style="37"/>
  </cols>
  <sheetData>
    <row r="1" spans="1:32" s="22" customFormat="1" ht="54.75" customHeight="1" x14ac:dyDescent="0.35">
      <c r="B1" s="92" t="s">
        <v>64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21"/>
      <c r="O1" s="21"/>
      <c r="P1" s="21"/>
      <c r="Q1" s="21"/>
      <c r="R1" s="21"/>
      <c r="S1" s="21"/>
      <c r="T1" s="21"/>
      <c r="U1" s="21"/>
      <c r="V1" s="21"/>
      <c r="W1" s="21"/>
      <c r="X1" s="87"/>
      <c r="Y1" s="87"/>
      <c r="Z1" s="41"/>
      <c r="AB1" s="47" t="s">
        <v>14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7</v>
      </c>
      <c r="N2" s="45"/>
      <c r="O2" s="23"/>
      <c r="P2" s="23"/>
      <c r="Q2" s="24"/>
      <c r="R2" s="24"/>
      <c r="S2" s="24"/>
      <c r="T2" s="24"/>
      <c r="U2" s="24"/>
      <c r="V2" s="24"/>
      <c r="X2" s="82"/>
      <c r="Y2" s="82"/>
      <c r="Z2" s="91" t="s">
        <v>7</v>
      </c>
      <c r="AA2" s="91"/>
    </row>
    <row r="3" spans="1:32" s="26" customFormat="1" ht="67.5" customHeight="1" x14ac:dyDescent="0.25">
      <c r="A3" s="83"/>
      <c r="B3" s="84" t="s">
        <v>21</v>
      </c>
      <c r="C3" s="84"/>
      <c r="D3" s="84"/>
      <c r="E3" s="84" t="s">
        <v>22</v>
      </c>
      <c r="F3" s="84"/>
      <c r="G3" s="84"/>
      <c r="H3" s="84" t="s">
        <v>62</v>
      </c>
      <c r="I3" s="84"/>
      <c r="J3" s="84"/>
      <c r="K3" s="84" t="s">
        <v>9</v>
      </c>
      <c r="L3" s="84"/>
      <c r="M3" s="84"/>
      <c r="N3" s="84" t="s">
        <v>10</v>
      </c>
      <c r="O3" s="84"/>
      <c r="P3" s="84"/>
      <c r="Q3" s="88" t="s">
        <v>8</v>
      </c>
      <c r="R3" s="89"/>
      <c r="S3" s="90"/>
      <c r="T3" s="84" t="s">
        <v>16</v>
      </c>
      <c r="U3" s="84"/>
      <c r="V3" s="84"/>
      <c r="W3" s="84" t="s">
        <v>11</v>
      </c>
      <c r="X3" s="84"/>
      <c r="Y3" s="84"/>
      <c r="Z3" s="84" t="s">
        <v>12</v>
      </c>
      <c r="AA3" s="84"/>
      <c r="AB3" s="84"/>
    </row>
    <row r="4" spans="1:32" s="27" customFormat="1" ht="19.5" customHeight="1" x14ac:dyDescent="0.25">
      <c r="A4" s="83"/>
      <c r="B4" s="85" t="s">
        <v>15</v>
      </c>
      <c r="C4" s="85" t="s">
        <v>27</v>
      </c>
      <c r="D4" s="86" t="s">
        <v>2</v>
      </c>
      <c r="E4" s="85" t="s">
        <v>15</v>
      </c>
      <c r="F4" s="85" t="s">
        <v>27</v>
      </c>
      <c r="G4" s="86" t="s">
        <v>2</v>
      </c>
      <c r="H4" s="85" t="s">
        <v>15</v>
      </c>
      <c r="I4" s="85" t="s">
        <v>27</v>
      </c>
      <c r="J4" s="86" t="s">
        <v>2</v>
      </c>
      <c r="K4" s="85" t="s">
        <v>15</v>
      </c>
      <c r="L4" s="85" t="s">
        <v>27</v>
      </c>
      <c r="M4" s="86" t="s">
        <v>2</v>
      </c>
      <c r="N4" s="85" t="s">
        <v>15</v>
      </c>
      <c r="O4" s="85" t="s">
        <v>27</v>
      </c>
      <c r="P4" s="86" t="s">
        <v>2</v>
      </c>
      <c r="Q4" s="85" t="s">
        <v>15</v>
      </c>
      <c r="R4" s="85" t="s">
        <v>27</v>
      </c>
      <c r="S4" s="86" t="s">
        <v>2</v>
      </c>
      <c r="T4" s="85" t="s">
        <v>15</v>
      </c>
      <c r="U4" s="85" t="s">
        <v>27</v>
      </c>
      <c r="V4" s="86" t="s">
        <v>2</v>
      </c>
      <c r="W4" s="85" t="s">
        <v>15</v>
      </c>
      <c r="X4" s="85" t="s">
        <v>27</v>
      </c>
      <c r="Y4" s="86" t="s">
        <v>2</v>
      </c>
      <c r="Z4" s="85" t="s">
        <v>15</v>
      </c>
      <c r="AA4" s="85" t="s">
        <v>27</v>
      </c>
      <c r="AB4" s="86" t="s">
        <v>2</v>
      </c>
    </row>
    <row r="5" spans="1:32" s="27" customFormat="1" ht="6" customHeight="1" x14ac:dyDescent="0.25">
      <c r="A5" s="83"/>
      <c r="B5" s="85"/>
      <c r="C5" s="85"/>
      <c r="D5" s="86"/>
      <c r="E5" s="85"/>
      <c r="F5" s="85"/>
      <c r="G5" s="86"/>
      <c r="H5" s="85"/>
      <c r="I5" s="85"/>
      <c r="J5" s="86"/>
      <c r="K5" s="85"/>
      <c r="L5" s="85"/>
      <c r="M5" s="86"/>
      <c r="N5" s="85"/>
      <c r="O5" s="85"/>
      <c r="P5" s="86"/>
      <c r="Q5" s="85"/>
      <c r="R5" s="85"/>
      <c r="S5" s="86"/>
      <c r="T5" s="85"/>
      <c r="U5" s="85"/>
      <c r="V5" s="86"/>
      <c r="W5" s="85"/>
      <c r="X5" s="85"/>
      <c r="Y5" s="86"/>
      <c r="Z5" s="85"/>
      <c r="AA5" s="85"/>
      <c r="AB5" s="86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28</v>
      </c>
      <c r="B7" s="28">
        <f>SUM(B8:B28)</f>
        <v>1043</v>
      </c>
      <c r="C7" s="28">
        <f>SUM(C8:C28)</f>
        <v>1282</v>
      </c>
      <c r="D7" s="56">
        <f>IF(B7=0,0,C7/B7)*100</f>
        <v>122.91466922339404</v>
      </c>
      <c r="E7" s="28">
        <f>SUM(E8:E28)</f>
        <v>905</v>
      </c>
      <c r="F7" s="28">
        <f>SUM(F8:F28)</f>
        <v>1147</v>
      </c>
      <c r="G7" s="56">
        <f>IF(E7=0,0,F7/E7)*100</f>
        <v>126.74033149171271</v>
      </c>
      <c r="H7" s="28">
        <f>SUM(H8:H28)</f>
        <v>120</v>
      </c>
      <c r="I7" s="28">
        <f>SUM(I8:I28)</f>
        <v>89</v>
      </c>
      <c r="J7" s="56">
        <f>IF(H7=0,0,I7/H7)*100</f>
        <v>74.166666666666671</v>
      </c>
      <c r="K7" s="28">
        <f>SUM(K8:K28)</f>
        <v>22</v>
      </c>
      <c r="L7" s="28">
        <f>SUM(L8:L28)</f>
        <v>16</v>
      </c>
      <c r="M7" s="56">
        <f>IF(K7=0,0,L7/K7)*100</f>
        <v>72.727272727272734</v>
      </c>
      <c r="N7" s="28">
        <f>SUM(N8:N28)</f>
        <v>26</v>
      </c>
      <c r="O7" s="28">
        <f>SUM(O8:O28)</f>
        <v>15</v>
      </c>
      <c r="P7" s="56">
        <f>IF(N7=0,0,O7/N7)*100</f>
        <v>57.692307692307686</v>
      </c>
      <c r="Q7" s="28">
        <f>SUM(Q8:Q28)</f>
        <v>773</v>
      </c>
      <c r="R7" s="28">
        <f>SUM(R8:R28)</f>
        <v>932</v>
      </c>
      <c r="S7" s="56">
        <f>IF(Q7=0,0,R7/Q7)*100</f>
        <v>120.56921086675291</v>
      </c>
      <c r="T7" s="28">
        <f>SUM(T8:T28)</f>
        <v>764</v>
      </c>
      <c r="U7" s="28">
        <f>SUM(U8:U28)</f>
        <v>904</v>
      </c>
      <c r="V7" s="56">
        <f>IF(T7=0,0,U7/T7)*100</f>
        <v>118.32460732984293</v>
      </c>
      <c r="W7" s="28">
        <f>SUM(W8:W28)</f>
        <v>642</v>
      </c>
      <c r="X7" s="28">
        <f>SUM(X8:X28)</f>
        <v>776</v>
      </c>
      <c r="Y7" s="56">
        <f>IF(W7=0,0,X7/W7)*100</f>
        <v>120.87227414330218</v>
      </c>
      <c r="Z7" s="28">
        <f>SUM(Z8:Z28)</f>
        <v>582</v>
      </c>
      <c r="AA7" s="28">
        <f>SUM(AA8:AA28)</f>
        <v>714</v>
      </c>
      <c r="AB7" s="56">
        <f>IF(Z7=0,0,AA7/Z7)*100</f>
        <v>122.68041237113403</v>
      </c>
      <c r="AC7" s="29"/>
      <c r="AF7" s="33"/>
    </row>
    <row r="8" spans="1:32" s="33" customFormat="1" ht="18" customHeight="1" x14ac:dyDescent="0.25">
      <c r="A8" s="51" t="s">
        <v>29</v>
      </c>
      <c r="B8" s="31">
        <v>52</v>
      </c>
      <c r="C8" s="31">
        <v>70</v>
      </c>
      <c r="D8" s="57">
        <f t="shared" ref="D8:D28" si="0">IF(B8=0,0,C8/B8)*100</f>
        <v>134.61538461538461</v>
      </c>
      <c r="E8" s="31">
        <v>50</v>
      </c>
      <c r="F8" s="31">
        <v>68</v>
      </c>
      <c r="G8" s="57">
        <f t="shared" ref="G8:G28" si="1">IF(E8=0,0,F8/E8)*100</f>
        <v>136</v>
      </c>
      <c r="H8" s="31">
        <v>8</v>
      </c>
      <c r="I8" s="31">
        <v>7</v>
      </c>
      <c r="J8" s="57">
        <f t="shared" ref="J8:J28" si="2">IF(H8=0,0,I8/H8)*100</f>
        <v>87.5</v>
      </c>
      <c r="K8" s="31">
        <v>3</v>
      </c>
      <c r="L8" s="31">
        <v>1</v>
      </c>
      <c r="M8" s="57">
        <f t="shared" ref="M8:M28" si="3">IF(K8=0,0,L8/K8)*100</f>
        <v>33.333333333333329</v>
      </c>
      <c r="N8" s="31">
        <v>2</v>
      </c>
      <c r="O8" s="31">
        <v>2</v>
      </c>
      <c r="P8" s="57">
        <f t="shared" ref="P8:P28" si="4">IF(N8=0,0,O8/N8)*100</f>
        <v>100</v>
      </c>
      <c r="Q8" s="31">
        <v>50</v>
      </c>
      <c r="R8" s="46">
        <v>64</v>
      </c>
      <c r="S8" s="57">
        <f t="shared" ref="S8:S28" si="5">IF(Q8=0,0,R8/Q8)*100</f>
        <v>128</v>
      </c>
      <c r="T8" s="31">
        <v>39</v>
      </c>
      <c r="U8" s="46">
        <v>47</v>
      </c>
      <c r="V8" s="57">
        <f t="shared" ref="V8:V28" si="6">IF(T8=0,0,U8/T8)*100</f>
        <v>120.51282051282051</v>
      </c>
      <c r="W8" s="31">
        <v>37</v>
      </c>
      <c r="X8" s="46">
        <v>45</v>
      </c>
      <c r="Y8" s="57">
        <f t="shared" ref="Y8:Y28" si="7">IF(W8=0,0,X8/W8)*100</f>
        <v>121.62162162162163</v>
      </c>
      <c r="Z8" s="31">
        <v>34</v>
      </c>
      <c r="AA8" s="46">
        <v>44</v>
      </c>
      <c r="AB8" s="57">
        <f t="shared" ref="AB8:AB28" si="8">IF(Z8=0,0,AA8/Z8)*100</f>
        <v>129.41176470588235</v>
      </c>
      <c r="AC8" s="29"/>
      <c r="AD8" s="32"/>
    </row>
    <row r="9" spans="1:32" s="34" customFormat="1" ht="18" customHeight="1" x14ac:dyDescent="0.25">
      <c r="A9" s="52" t="s">
        <v>30</v>
      </c>
      <c r="B9" s="31">
        <v>31</v>
      </c>
      <c r="C9" s="31">
        <v>45</v>
      </c>
      <c r="D9" s="57">
        <f t="shared" si="0"/>
        <v>145.16129032258064</v>
      </c>
      <c r="E9" s="31">
        <v>25</v>
      </c>
      <c r="F9" s="31">
        <v>42</v>
      </c>
      <c r="G9" s="57">
        <f t="shared" si="1"/>
        <v>168</v>
      </c>
      <c r="H9" s="31">
        <v>3</v>
      </c>
      <c r="I9" s="31">
        <v>1</v>
      </c>
      <c r="J9" s="57">
        <f t="shared" si="2"/>
        <v>33.333333333333329</v>
      </c>
      <c r="K9" s="31">
        <v>0</v>
      </c>
      <c r="L9" s="31">
        <v>1</v>
      </c>
      <c r="M9" s="57">
        <f t="shared" si="3"/>
        <v>0</v>
      </c>
      <c r="N9" s="31">
        <v>0</v>
      </c>
      <c r="O9" s="31">
        <v>0</v>
      </c>
      <c r="P9" s="57">
        <f t="shared" si="4"/>
        <v>0</v>
      </c>
      <c r="Q9" s="31">
        <v>23</v>
      </c>
      <c r="R9" s="46">
        <v>30</v>
      </c>
      <c r="S9" s="57">
        <f t="shared" si="5"/>
        <v>130.43478260869566</v>
      </c>
      <c r="T9" s="31">
        <v>26</v>
      </c>
      <c r="U9" s="46">
        <v>38</v>
      </c>
      <c r="V9" s="57">
        <f t="shared" si="6"/>
        <v>146.15384615384613</v>
      </c>
      <c r="W9" s="31">
        <v>20</v>
      </c>
      <c r="X9" s="46">
        <v>35</v>
      </c>
      <c r="Y9" s="57">
        <f t="shared" si="7"/>
        <v>175</v>
      </c>
      <c r="Z9" s="31">
        <v>19</v>
      </c>
      <c r="AA9" s="46">
        <v>34</v>
      </c>
      <c r="AB9" s="57">
        <f t="shared" si="8"/>
        <v>178.94736842105263</v>
      </c>
      <c r="AC9" s="29"/>
      <c r="AD9" s="32"/>
    </row>
    <row r="10" spans="1:32" s="33" customFormat="1" ht="18" customHeight="1" x14ac:dyDescent="0.25">
      <c r="A10" s="52" t="s">
        <v>31</v>
      </c>
      <c r="B10" s="31">
        <v>41</v>
      </c>
      <c r="C10" s="31">
        <v>30</v>
      </c>
      <c r="D10" s="57">
        <f t="shared" si="0"/>
        <v>73.170731707317074</v>
      </c>
      <c r="E10" s="31">
        <v>35</v>
      </c>
      <c r="F10" s="31">
        <v>24</v>
      </c>
      <c r="G10" s="57">
        <f t="shared" si="1"/>
        <v>68.571428571428569</v>
      </c>
      <c r="H10" s="31">
        <v>2</v>
      </c>
      <c r="I10" s="31">
        <v>0</v>
      </c>
      <c r="J10" s="57">
        <f t="shared" si="2"/>
        <v>0</v>
      </c>
      <c r="K10" s="31">
        <v>0</v>
      </c>
      <c r="L10" s="31">
        <v>0</v>
      </c>
      <c r="M10" s="57">
        <f t="shared" si="3"/>
        <v>0</v>
      </c>
      <c r="N10" s="31">
        <v>0</v>
      </c>
      <c r="O10" s="31">
        <v>0</v>
      </c>
      <c r="P10" s="57">
        <f t="shared" si="4"/>
        <v>0</v>
      </c>
      <c r="Q10" s="31">
        <v>32</v>
      </c>
      <c r="R10" s="46">
        <v>21</v>
      </c>
      <c r="S10" s="57">
        <f t="shared" si="5"/>
        <v>65.625</v>
      </c>
      <c r="T10" s="31">
        <v>33</v>
      </c>
      <c r="U10" s="46">
        <v>24</v>
      </c>
      <c r="V10" s="57">
        <f t="shared" si="6"/>
        <v>72.727272727272734</v>
      </c>
      <c r="W10" s="31">
        <v>27</v>
      </c>
      <c r="X10" s="46">
        <v>18</v>
      </c>
      <c r="Y10" s="57">
        <f t="shared" si="7"/>
        <v>66.666666666666657</v>
      </c>
      <c r="Z10" s="31">
        <v>25</v>
      </c>
      <c r="AA10" s="46">
        <v>15</v>
      </c>
      <c r="AB10" s="57">
        <f t="shared" si="8"/>
        <v>60</v>
      </c>
      <c r="AC10" s="29"/>
      <c r="AD10" s="32"/>
    </row>
    <row r="11" spans="1:32" s="33" customFormat="1" ht="18" customHeight="1" x14ac:dyDescent="0.25">
      <c r="A11" s="52" t="s">
        <v>32</v>
      </c>
      <c r="B11" s="31">
        <v>56</v>
      </c>
      <c r="C11" s="31">
        <v>53</v>
      </c>
      <c r="D11" s="57">
        <f t="shared" si="0"/>
        <v>94.642857142857139</v>
      </c>
      <c r="E11" s="31">
        <v>55</v>
      </c>
      <c r="F11" s="31">
        <v>52</v>
      </c>
      <c r="G11" s="57">
        <f t="shared" si="1"/>
        <v>94.545454545454547</v>
      </c>
      <c r="H11" s="31">
        <v>8</v>
      </c>
      <c r="I11" s="31">
        <v>2</v>
      </c>
      <c r="J11" s="57">
        <f t="shared" si="2"/>
        <v>25</v>
      </c>
      <c r="K11" s="31">
        <v>2</v>
      </c>
      <c r="L11" s="31">
        <v>0</v>
      </c>
      <c r="M11" s="57">
        <f t="shared" si="3"/>
        <v>0</v>
      </c>
      <c r="N11" s="31">
        <v>0</v>
      </c>
      <c r="O11" s="31">
        <v>0</v>
      </c>
      <c r="P11" s="57">
        <f t="shared" si="4"/>
        <v>0</v>
      </c>
      <c r="Q11" s="31">
        <v>51</v>
      </c>
      <c r="R11" s="46">
        <v>49</v>
      </c>
      <c r="S11" s="57">
        <f t="shared" si="5"/>
        <v>96.078431372549019</v>
      </c>
      <c r="T11" s="31">
        <v>36</v>
      </c>
      <c r="U11" s="46">
        <v>34</v>
      </c>
      <c r="V11" s="57">
        <f t="shared" si="6"/>
        <v>94.444444444444443</v>
      </c>
      <c r="W11" s="31">
        <v>35</v>
      </c>
      <c r="X11" s="46">
        <v>33</v>
      </c>
      <c r="Y11" s="57">
        <f t="shared" si="7"/>
        <v>94.285714285714278</v>
      </c>
      <c r="Z11" s="31">
        <v>30</v>
      </c>
      <c r="AA11" s="46">
        <v>25</v>
      </c>
      <c r="AB11" s="57">
        <f t="shared" si="8"/>
        <v>83.333333333333343</v>
      </c>
      <c r="AC11" s="29"/>
      <c r="AD11" s="32"/>
    </row>
    <row r="12" spans="1:32" s="33" customFormat="1" ht="18" customHeight="1" x14ac:dyDescent="0.25">
      <c r="A12" s="52" t="s">
        <v>33</v>
      </c>
      <c r="B12" s="31">
        <v>24</v>
      </c>
      <c r="C12" s="31">
        <v>27</v>
      </c>
      <c r="D12" s="57">
        <f t="shared" si="0"/>
        <v>112.5</v>
      </c>
      <c r="E12" s="31">
        <v>24</v>
      </c>
      <c r="F12" s="31">
        <v>25</v>
      </c>
      <c r="G12" s="57">
        <f t="shared" si="1"/>
        <v>104.16666666666667</v>
      </c>
      <c r="H12" s="31">
        <v>4</v>
      </c>
      <c r="I12" s="31">
        <v>2</v>
      </c>
      <c r="J12" s="57">
        <f t="shared" si="2"/>
        <v>50</v>
      </c>
      <c r="K12" s="31">
        <v>0</v>
      </c>
      <c r="L12" s="31">
        <v>0</v>
      </c>
      <c r="M12" s="57">
        <f t="shared" si="3"/>
        <v>0</v>
      </c>
      <c r="N12" s="31">
        <v>1</v>
      </c>
      <c r="O12" s="31">
        <v>0</v>
      </c>
      <c r="P12" s="57">
        <f t="shared" si="4"/>
        <v>0</v>
      </c>
      <c r="Q12" s="31">
        <v>21</v>
      </c>
      <c r="R12" s="46">
        <v>21</v>
      </c>
      <c r="S12" s="57">
        <f t="shared" si="5"/>
        <v>100</v>
      </c>
      <c r="T12" s="31">
        <v>17</v>
      </c>
      <c r="U12" s="46">
        <v>20</v>
      </c>
      <c r="V12" s="57">
        <f t="shared" si="6"/>
        <v>117.64705882352942</v>
      </c>
      <c r="W12" s="31">
        <v>17</v>
      </c>
      <c r="X12" s="46">
        <v>18</v>
      </c>
      <c r="Y12" s="57">
        <f t="shared" si="7"/>
        <v>105.88235294117648</v>
      </c>
      <c r="Z12" s="31">
        <v>15</v>
      </c>
      <c r="AA12" s="46">
        <v>18</v>
      </c>
      <c r="AB12" s="57">
        <f t="shared" si="8"/>
        <v>120</v>
      </c>
      <c r="AC12" s="29"/>
      <c r="AD12" s="32"/>
    </row>
    <row r="13" spans="1:32" s="33" customFormat="1" ht="18" customHeight="1" x14ac:dyDescent="0.25">
      <c r="A13" s="52" t="s">
        <v>34</v>
      </c>
      <c r="B13" s="31">
        <v>29</v>
      </c>
      <c r="C13" s="31">
        <v>35</v>
      </c>
      <c r="D13" s="57">
        <f t="shared" si="0"/>
        <v>120.68965517241379</v>
      </c>
      <c r="E13" s="31">
        <v>27</v>
      </c>
      <c r="F13" s="31">
        <v>34</v>
      </c>
      <c r="G13" s="57">
        <f t="shared" si="1"/>
        <v>125.92592592592592</v>
      </c>
      <c r="H13" s="31">
        <v>3</v>
      </c>
      <c r="I13" s="31">
        <v>2</v>
      </c>
      <c r="J13" s="57">
        <f t="shared" si="2"/>
        <v>66.666666666666657</v>
      </c>
      <c r="K13" s="31">
        <v>0</v>
      </c>
      <c r="L13" s="31">
        <v>1</v>
      </c>
      <c r="M13" s="57">
        <f t="shared" si="3"/>
        <v>0</v>
      </c>
      <c r="N13" s="31">
        <v>0</v>
      </c>
      <c r="O13" s="31">
        <v>0</v>
      </c>
      <c r="P13" s="57">
        <f t="shared" si="4"/>
        <v>0</v>
      </c>
      <c r="Q13" s="31">
        <v>18</v>
      </c>
      <c r="R13" s="46">
        <v>26</v>
      </c>
      <c r="S13" s="57">
        <f t="shared" si="5"/>
        <v>144.44444444444443</v>
      </c>
      <c r="T13" s="31">
        <v>19</v>
      </c>
      <c r="U13" s="46">
        <v>21</v>
      </c>
      <c r="V13" s="57">
        <f t="shared" si="6"/>
        <v>110.5263157894737</v>
      </c>
      <c r="W13" s="31">
        <v>18</v>
      </c>
      <c r="X13" s="46">
        <v>20</v>
      </c>
      <c r="Y13" s="57">
        <f t="shared" si="7"/>
        <v>111.11111111111111</v>
      </c>
      <c r="Z13" s="31">
        <v>15</v>
      </c>
      <c r="AA13" s="46">
        <v>14</v>
      </c>
      <c r="AB13" s="57">
        <f t="shared" si="8"/>
        <v>93.333333333333329</v>
      </c>
      <c r="AC13" s="29"/>
      <c r="AD13" s="32"/>
    </row>
    <row r="14" spans="1:32" s="33" customFormat="1" ht="18" customHeight="1" x14ac:dyDescent="0.25">
      <c r="A14" s="52" t="s">
        <v>35</v>
      </c>
      <c r="B14" s="31">
        <v>7</v>
      </c>
      <c r="C14" s="31">
        <v>20</v>
      </c>
      <c r="D14" s="57">
        <f t="shared" si="0"/>
        <v>285.71428571428572</v>
      </c>
      <c r="E14" s="31">
        <v>7</v>
      </c>
      <c r="F14" s="31">
        <v>20</v>
      </c>
      <c r="G14" s="57">
        <f t="shared" si="1"/>
        <v>285.71428571428572</v>
      </c>
      <c r="H14" s="31">
        <v>1</v>
      </c>
      <c r="I14" s="31">
        <v>1</v>
      </c>
      <c r="J14" s="57">
        <f t="shared" si="2"/>
        <v>100</v>
      </c>
      <c r="K14" s="31">
        <v>0</v>
      </c>
      <c r="L14" s="31">
        <v>0</v>
      </c>
      <c r="M14" s="57">
        <f t="shared" si="3"/>
        <v>0</v>
      </c>
      <c r="N14" s="31">
        <v>0</v>
      </c>
      <c r="O14" s="31">
        <v>0</v>
      </c>
      <c r="P14" s="57">
        <f t="shared" si="4"/>
        <v>0</v>
      </c>
      <c r="Q14" s="31">
        <v>5</v>
      </c>
      <c r="R14" s="46">
        <v>16</v>
      </c>
      <c r="S14" s="57">
        <f t="shared" si="5"/>
        <v>320</v>
      </c>
      <c r="T14" s="31">
        <v>4</v>
      </c>
      <c r="U14" s="46">
        <v>16</v>
      </c>
      <c r="V14" s="57">
        <f t="shared" si="6"/>
        <v>400</v>
      </c>
      <c r="W14" s="31">
        <v>4</v>
      </c>
      <c r="X14" s="46">
        <v>16</v>
      </c>
      <c r="Y14" s="57">
        <f t="shared" si="7"/>
        <v>400</v>
      </c>
      <c r="Z14" s="31">
        <v>4</v>
      </c>
      <c r="AA14" s="46">
        <v>14</v>
      </c>
      <c r="AB14" s="57">
        <f t="shared" si="8"/>
        <v>350</v>
      </c>
      <c r="AC14" s="29"/>
      <c r="AD14" s="32"/>
    </row>
    <row r="15" spans="1:32" s="33" customFormat="1" ht="18" customHeight="1" x14ac:dyDescent="0.25">
      <c r="A15" s="52" t="s">
        <v>36</v>
      </c>
      <c r="B15" s="31">
        <v>47</v>
      </c>
      <c r="C15" s="31">
        <v>41</v>
      </c>
      <c r="D15" s="57">
        <f t="shared" si="0"/>
        <v>87.2340425531915</v>
      </c>
      <c r="E15" s="31">
        <v>36</v>
      </c>
      <c r="F15" s="31">
        <v>28</v>
      </c>
      <c r="G15" s="57">
        <f t="shared" si="1"/>
        <v>77.777777777777786</v>
      </c>
      <c r="H15" s="31">
        <v>3</v>
      </c>
      <c r="I15" s="31">
        <v>4</v>
      </c>
      <c r="J15" s="57">
        <f t="shared" si="2"/>
        <v>133.33333333333331</v>
      </c>
      <c r="K15" s="31">
        <v>1</v>
      </c>
      <c r="L15" s="31">
        <v>1</v>
      </c>
      <c r="M15" s="57">
        <f t="shared" si="3"/>
        <v>100</v>
      </c>
      <c r="N15" s="31">
        <v>0</v>
      </c>
      <c r="O15" s="31">
        <v>0</v>
      </c>
      <c r="P15" s="57">
        <f t="shared" si="4"/>
        <v>0</v>
      </c>
      <c r="Q15" s="31">
        <v>31</v>
      </c>
      <c r="R15" s="46">
        <v>20</v>
      </c>
      <c r="S15" s="57">
        <f t="shared" si="5"/>
        <v>64.516129032258064</v>
      </c>
      <c r="T15" s="31">
        <v>40</v>
      </c>
      <c r="U15" s="46">
        <v>25</v>
      </c>
      <c r="V15" s="57">
        <f t="shared" si="6"/>
        <v>62.5</v>
      </c>
      <c r="W15" s="31">
        <v>29</v>
      </c>
      <c r="X15" s="46">
        <v>13</v>
      </c>
      <c r="Y15" s="57">
        <f t="shared" si="7"/>
        <v>44.827586206896555</v>
      </c>
      <c r="Z15" s="31">
        <v>26</v>
      </c>
      <c r="AA15" s="46">
        <v>9</v>
      </c>
      <c r="AB15" s="57">
        <f t="shared" si="8"/>
        <v>34.615384615384613</v>
      </c>
      <c r="AC15" s="29"/>
      <c r="AD15" s="32"/>
    </row>
    <row r="16" spans="1:32" s="33" customFormat="1" ht="18" customHeight="1" x14ac:dyDescent="0.25">
      <c r="A16" s="52" t="s">
        <v>37</v>
      </c>
      <c r="B16" s="31">
        <v>39</v>
      </c>
      <c r="C16" s="31">
        <v>35</v>
      </c>
      <c r="D16" s="57">
        <f t="shared" si="0"/>
        <v>89.743589743589752</v>
      </c>
      <c r="E16" s="31">
        <v>35</v>
      </c>
      <c r="F16" s="31">
        <v>32</v>
      </c>
      <c r="G16" s="57">
        <f t="shared" si="1"/>
        <v>91.428571428571431</v>
      </c>
      <c r="H16" s="31">
        <v>2</v>
      </c>
      <c r="I16" s="31">
        <v>2</v>
      </c>
      <c r="J16" s="57">
        <f t="shared" si="2"/>
        <v>100</v>
      </c>
      <c r="K16" s="31">
        <v>0</v>
      </c>
      <c r="L16" s="31">
        <v>1</v>
      </c>
      <c r="M16" s="57">
        <f t="shared" si="3"/>
        <v>0</v>
      </c>
      <c r="N16" s="31">
        <v>4</v>
      </c>
      <c r="O16" s="31">
        <v>0</v>
      </c>
      <c r="P16" s="57">
        <f t="shared" si="4"/>
        <v>0</v>
      </c>
      <c r="Q16" s="31">
        <v>31</v>
      </c>
      <c r="R16" s="46">
        <v>31</v>
      </c>
      <c r="S16" s="57">
        <f t="shared" si="5"/>
        <v>100</v>
      </c>
      <c r="T16" s="31">
        <v>33</v>
      </c>
      <c r="U16" s="46">
        <v>27</v>
      </c>
      <c r="V16" s="57">
        <f t="shared" si="6"/>
        <v>81.818181818181827</v>
      </c>
      <c r="W16" s="31">
        <v>29</v>
      </c>
      <c r="X16" s="46">
        <v>24</v>
      </c>
      <c r="Y16" s="57">
        <f t="shared" si="7"/>
        <v>82.758620689655174</v>
      </c>
      <c r="Z16" s="31">
        <v>28</v>
      </c>
      <c r="AA16" s="46">
        <v>24</v>
      </c>
      <c r="AB16" s="57">
        <f t="shared" si="8"/>
        <v>85.714285714285708</v>
      </c>
      <c r="AC16" s="29"/>
      <c r="AD16" s="32"/>
    </row>
    <row r="17" spans="1:30" s="33" customFormat="1" ht="18" customHeight="1" x14ac:dyDescent="0.25">
      <c r="A17" s="52" t="s">
        <v>38</v>
      </c>
      <c r="B17" s="31">
        <v>36</v>
      </c>
      <c r="C17" s="31">
        <v>40</v>
      </c>
      <c r="D17" s="57">
        <f t="shared" si="0"/>
        <v>111.11111111111111</v>
      </c>
      <c r="E17" s="31">
        <v>31</v>
      </c>
      <c r="F17" s="31">
        <v>35</v>
      </c>
      <c r="G17" s="57">
        <f t="shared" si="1"/>
        <v>112.90322580645163</v>
      </c>
      <c r="H17" s="31">
        <v>4</v>
      </c>
      <c r="I17" s="31">
        <v>4</v>
      </c>
      <c r="J17" s="57">
        <f t="shared" si="2"/>
        <v>100</v>
      </c>
      <c r="K17" s="31">
        <v>1</v>
      </c>
      <c r="L17" s="31">
        <v>1</v>
      </c>
      <c r="M17" s="57">
        <f t="shared" si="3"/>
        <v>100</v>
      </c>
      <c r="N17" s="31">
        <v>0</v>
      </c>
      <c r="O17" s="31">
        <v>0</v>
      </c>
      <c r="P17" s="57">
        <f t="shared" si="4"/>
        <v>0</v>
      </c>
      <c r="Q17" s="31">
        <v>23</v>
      </c>
      <c r="R17" s="46">
        <v>21</v>
      </c>
      <c r="S17" s="57">
        <f t="shared" si="5"/>
        <v>91.304347826086953</v>
      </c>
      <c r="T17" s="31">
        <v>27</v>
      </c>
      <c r="U17" s="46">
        <v>29</v>
      </c>
      <c r="V17" s="57">
        <f t="shared" si="6"/>
        <v>107.40740740740742</v>
      </c>
      <c r="W17" s="31">
        <v>23</v>
      </c>
      <c r="X17" s="46">
        <v>25</v>
      </c>
      <c r="Y17" s="57">
        <f t="shared" si="7"/>
        <v>108.69565217391303</v>
      </c>
      <c r="Z17" s="31">
        <v>22</v>
      </c>
      <c r="AA17" s="46">
        <v>24</v>
      </c>
      <c r="AB17" s="57">
        <f t="shared" si="8"/>
        <v>109.09090909090908</v>
      </c>
      <c r="AC17" s="29"/>
      <c r="AD17" s="32"/>
    </row>
    <row r="18" spans="1:30" s="33" customFormat="1" ht="18" customHeight="1" x14ac:dyDescent="0.25">
      <c r="A18" s="52" t="s">
        <v>39</v>
      </c>
      <c r="B18" s="31">
        <v>26</v>
      </c>
      <c r="C18" s="31">
        <v>39</v>
      </c>
      <c r="D18" s="57">
        <f t="shared" si="0"/>
        <v>150</v>
      </c>
      <c r="E18" s="31">
        <v>24</v>
      </c>
      <c r="F18" s="31">
        <v>39</v>
      </c>
      <c r="G18" s="57">
        <f t="shared" si="1"/>
        <v>162.5</v>
      </c>
      <c r="H18" s="31">
        <v>3</v>
      </c>
      <c r="I18" s="31">
        <v>2</v>
      </c>
      <c r="J18" s="57">
        <f t="shared" si="2"/>
        <v>66.666666666666657</v>
      </c>
      <c r="K18" s="31">
        <v>0</v>
      </c>
      <c r="L18" s="31">
        <v>0</v>
      </c>
      <c r="M18" s="57">
        <f t="shared" si="3"/>
        <v>0</v>
      </c>
      <c r="N18" s="31">
        <v>0</v>
      </c>
      <c r="O18" s="31">
        <v>0</v>
      </c>
      <c r="P18" s="57">
        <f t="shared" si="4"/>
        <v>0</v>
      </c>
      <c r="Q18" s="31">
        <v>24</v>
      </c>
      <c r="R18" s="46">
        <v>27</v>
      </c>
      <c r="S18" s="57">
        <f t="shared" si="5"/>
        <v>112.5</v>
      </c>
      <c r="T18" s="31">
        <v>18</v>
      </c>
      <c r="U18" s="46">
        <v>26</v>
      </c>
      <c r="V18" s="57">
        <f t="shared" si="6"/>
        <v>144.44444444444443</v>
      </c>
      <c r="W18" s="31">
        <v>16</v>
      </c>
      <c r="X18" s="46">
        <v>26</v>
      </c>
      <c r="Y18" s="57">
        <f t="shared" si="7"/>
        <v>162.5</v>
      </c>
      <c r="Z18" s="31">
        <v>14</v>
      </c>
      <c r="AA18" s="46">
        <v>24</v>
      </c>
      <c r="AB18" s="57">
        <f t="shared" si="8"/>
        <v>171.42857142857142</v>
      </c>
      <c r="AC18" s="29"/>
      <c r="AD18" s="32"/>
    </row>
    <row r="19" spans="1:30" s="33" customFormat="1" ht="18" customHeight="1" x14ac:dyDescent="0.25">
      <c r="A19" s="52" t="s">
        <v>40</v>
      </c>
      <c r="B19" s="31">
        <v>48</v>
      </c>
      <c r="C19" s="31">
        <v>66</v>
      </c>
      <c r="D19" s="57">
        <f t="shared" si="0"/>
        <v>137.5</v>
      </c>
      <c r="E19" s="31">
        <v>46</v>
      </c>
      <c r="F19" s="31">
        <v>63</v>
      </c>
      <c r="G19" s="57">
        <f t="shared" si="1"/>
        <v>136.95652173913044</v>
      </c>
      <c r="H19" s="31">
        <v>8</v>
      </c>
      <c r="I19" s="31">
        <v>5</v>
      </c>
      <c r="J19" s="57">
        <f t="shared" si="2"/>
        <v>62.5</v>
      </c>
      <c r="K19" s="31">
        <v>2</v>
      </c>
      <c r="L19" s="31">
        <v>1</v>
      </c>
      <c r="M19" s="57">
        <f t="shared" si="3"/>
        <v>50</v>
      </c>
      <c r="N19" s="31">
        <v>1</v>
      </c>
      <c r="O19" s="31">
        <v>1</v>
      </c>
      <c r="P19" s="57">
        <f t="shared" si="4"/>
        <v>100</v>
      </c>
      <c r="Q19" s="31">
        <v>45</v>
      </c>
      <c r="R19" s="46">
        <v>58</v>
      </c>
      <c r="S19" s="57">
        <f t="shared" si="5"/>
        <v>128.88888888888889</v>
      </c>
      <c r="T19" s="31">
        <v>32</v>
      </c>
      <c r="U19" s="46">
        <v>41</v>
      </c>
      <c r="V19" s="57">
        <f t="shared" si="6"/>
        <v>128.125</v>
      </c>
      <c r="W19" s="31">
        <v>31</v>
      </c>
      <c r="X19" s="46">
        <v>39</v>
      </c>
      <c r="Y19" s="57">
        <f t="shared" si="7"/>
        <v>125.80645161290323</v>
      </c>
      <c r="Z19" s="31">
        <v>31</v>
      </c>
      <c r="AA19" s="46">
        <v>39</v>
      </c>
      <c r="AB19" s="57">
        <f t="shared" si="8"/>
        <v>125.80645161290323</v>
      </c>
      <c r="AC19" s="29"/>
      <c r="AD19" s="32"/>
    </row>
    <row r="20" spans="1:30" s="33" customFormat="1" ht="18" customHeight="1" x14ac:dyDescent="0.25">
      <c r="A20" s="52" t="s">
        <v>41</v>
      </c>
      <c r="B20" s="31">
        <v>9</v>
      </c>
      <c r="C20" s="31">
        <v>16</v>
      </c>
      <c r="D20" s="57">
        <f t="shared" si="0"/>
        <v>177.77777777777777</v>
      </c>
      <c r="E20" s="31">
        <v>9</v>
      </c>
      <c r="F20" s="31">
        <v>17</v>
      </c>
      <c r="G20" s="57">
        <f t="shared" si="1"/>
        <v>188.88888888888889</v>
      </c>
      <c r="H20" s="31">
        <v>3</v>
      </c>
      <c r="I20" s="31">
        <v>4</v>
      </c>
      <c r="J20" s="57">
        <f t="shared" si="2"/>
        <v>133.33333333333331</v>
      </c>
      <c r="K20" s="31">
        <v>0</v>
      </c>
      <c r="L20" s="31">
        <v>0</v>
      </c>
      <c r="M20" s="57">
        <f t="shared" si="3"/>
        <v>0</v>
      </c>
      <c r="N20" s="31">
        <v>1</v>
      </c>
      <c r="O20" s="31">
        <v>0</v>
      </c>
      <c r="P20" s="57">
        <f t="shared" si="4"/>
        <v>0</v>
      </c>
      <c r="Q20" s="31">
        <v>8</v>
      </c>
      <c r="R20" s="46">
        <v>9</v>
      </c>
      <c r="S20" s="57">
        <f t="shared" si="5"/>
        <v>112.5</v>
      </c>
      <c r="T20" s="31">
        <v>4</v>
      </c>
      <c r="U20" s="46">
        <v>9</v>
      </c>
      <c r="V20" s="57">
        <f t="shared" si="6"/>
        <v>225</v>
      </c>
      <c r="W20" s="31">
        <v>4</v>
      </c>
      <c r="X20" s="46">
        <v>9</v>
      </c>
      <c r="Y20" s="57">
        <f t="shared" si="7"/>
        <v>225</v>
      </c>
      <c r="Z20" s="31">
        <v>4</v>
      </c>
      <c r="AA20" s="46">
        <v>8</v>
      </c>
      <c r="AB20" s="57">
        <f t="shared" si="8"/>
        <v>200</v>
      </c>
      <c r="AC20" s="29"/>
      <c r="AD20" s="32"/>
    </row>
    <row r="21" spans="1:30" s="33" customFormat="1" ht="18" customHeight="1" x14ac:dyDescent="0.25">
      <c r="A21" s="52" t="s">
        <v>42</v>
      </c>
      <c r="B21" s="31">
        <v>27</v>
      </c>
      <c r="C21" s="31">
        <v>20</v>
      </c>
      <c r="D21" s="57">
        <f t="shared" si="0"/>
        <v>74.074074074074076</v>
      </c>
      <c r="E21" s="31">
        <v>23</v>
      </c>
      <c r="F21" s="31">
        <v>17</v>
      </c>
      <c r="G21" s="57">
        <f t="shared" si="1"/>
        <v>73.91304347826086</v>
      </c>
      <c r="H21" s="31">
        <v>1</v>
      </c>
      <c r="I21" s="31">
        <v>2</v>
      </c>
      <c r="J21" s="57">
        <f t="shared" si="2"/>
        <v>200</v>
      </c>
      <c r="K21" s="31">
        <v>0</v>
      </c>
      <c r="L21" s="31">
        <v>0</v>
      </c>
      <c r="M21" s="57">
        <f t="shared" si="3"/>
        <v>0</v>
      </c>
      <c r="N21" s="31">
        <v>2</v>
      </c>
      <c r="O21" s="31">
        <v>3</v>
      </c>
      <c r="P21" s="57">
        <f t="shared" si="4"/>
        <v>150</v>
      </c>
      <c r="Q21" s="31">
        <v>16</v>
      </c>
      <c r="R21" s="46">
        <v>15</v>
      </c>
      <c r="S21" s="57">
        <f t="shared" si="5"/>
        <v>93.75</v>
      </c>
      <c r="T21" s="31">
        <v>19</v>
      </c>
      <c r="U21" s="46">
        <v>15</v>
      </c>
      <c r="V21" s="57">
        <f t="shared" si="6"/>
        <v>78.94736842105263</v>
      </c>
      <c r="W21" s="31">
        <v>15</v>
      </c>
      <c r="X21" s="46">
        <v>12</v>
      </c>
      <c r="Y21" s="57">
        <f t="shared" si="7"/>
        <v>80</v>
      </c>
      <c r="Z21" s="31">
        <v>12</v>
      </c>
      <c r="AA21" s="46">
        <v>11</v>
      </c>
      <c r="AB21" s="57">
        <f t="shared" si="8"/>
        <v>91.666666666666657</v>
      </c>
      <c r="AC21" s="29"/>
      <c r="AD21" s="32"/>
    </row>
    <row r="22" spans="1:30" s="33" customFormat="1" ht="18" customHeight="1" x14ac:dyDescent="0.25">
      <c r="A22" s="52" t="s">
        <v>43</v>
      </c>
      <c r="B22" s="31">
        <v>17</v>
      </c>
      <c r="C22" s="31">
        <v>18</v>
      </c>
      <c r="D22" s="57">
        <f t="shared" si="0"/>
        <v>105.88235294117648</v>
      </c>
      <c r="E22" s="31">
        <v>17</v>
      </c>
      <c r="F22" s="31">
        <v>18</v>
      </c>
      <c r="G22" s="57">
        <f t="shared" si="1"/>
        <v>105.88235294117648</v>
      </c>
      <c r="H22" s="31">
        <v>4</v>
      </c>
      <c r="I22" s="31">
        <v>1</v>
      </c>
      <c r="J22" s="57">
        <f t="shared" si="2"/>
        <v>25</v>
      </c>
      <c r="K22" s="31">
        <v>1</v>
      </c>
      <c r="L22" s="31">
        <v>0</v>
      </c>
      <c r="M22" s="57">
        <f t="shared" si="3"/>
        <v>0</v>
      </c>
      <c r="N22" s="31">
        <v>1</v>
      </c>
      <c r="O22" s="31">
        <v>0</v>
      </c>
      <c r="P22" s="57">
        <f t="shared" si="4"/>
        <v>0</v>
      </c>
      <c r="Q22" s="31">
        <v>17</v>
      </c>
      <c r="R22" s="46">
        <v>17</v>
      </c>
      <c r="S22" s="57">
        <f t="shared" si="5"/>
        <v>100</v>
      </c>
      <c r="T22" s="31">
        <v>9</v>
      </c>
      <c r="U22" s="46">
        <v>13</v>
      </c>
      <c r="V22" s="57">
        <f t="shared" si="6"/>
        <v>144.44444444444443</v>
      </c>
      <c r="W22" s="31">
        <v>9</v>
      </c>
      <c r="X22" s="46">
        <v>13</v>
      </c>
      <c r="Y22" s="57">
        <f t="shared" si="7"/>
        <v>144.44444444444443</v>
      </c>
      <c r="Z22" s="31">
        <v>8</v>
      </c>
      <c r="AA22" s="46">
        <v>10</v>
      </c>
      <c r="AB22" s="57">
        <f t="shared" si="8"/>
        <v>125</v>
      </c>
      <c r="AC22" s="29"/>
      <c r="AD22" s="32"/>
    </row>
    <row r="23" spans="1:30" s="33" customFormat="1" ht="18" customHeight="1" x14ac:dyDescent="0.25">
      <c r="A23" s="52" t="s">
        <v>44</v>
      </c>
      <c r="B23" s="31">
        <v>18</v>
      </c>
      <c r="C23" s="31">
        <v>25</v>
      </c>
      <c r="D23" s="57">
        <f t="shared" si="0"/>
        <v>138.88888888888889</v>
      </c>
      <c r="E23" s="31">
        <v>17</v>
      </c>
      <c r="F23" s="31">
        <v>24</v>
      </c>
      <c r="G23" s="57">
        <f t="shared" si="1"/>
        <v>141.1764705882353</v>
      </c>
      <c r="H23" s="31">
        <v>1</v>
      </c>
      <c r="I23" s="31">
        <v>0</v>
      </c>
      <c r="J23" s="57">
        <f t="shared" si="2"/>
        <v>0</v>
      </c>
      <c r="K23" s="31">
        <v>0</v>
      </c>
      <c r="L23" s="31">
        <v>0</v>
      </c>
      <c r="M23" s="57">
        <f t="shared" si="3"/>
        <v>0</v>
      </c>
      <c r="N23" s="31">
        <v>0</v>
      </c>
      <c r="O23" s="31">
        <v>0</v>
      </c>
      <c r="P23" s="57">
        <f t="shared" si="4"/>
        <v>0</v>
      </c>
      <c r="Q23" s="31">
        <v>16</v>
      </c>
      <c r="R23" s="46">
        <v>17</v>
      </c>
      <c r="S23" s="57">
        <f t="shared" si="5"/>
        <v>106.25</v>
      </c>
      <c r="T23" s="31">
        <v>17</v>
      </c>
      <c r="U23" s="46">
        <v>22</v>
      </c>
      <c r="V23" s="57">
        <f t="shared" si="6"/>
        <v>129.41176470588235</v>
      </c>
      <c r="W23" s="31">
        <v>16</v>
      </c>
      <c r="X23" s="46">
        <v>21</v>
      </c>
      <c r="Y23" s="57">
        <f t="shared" si="7"/>
        <v>131.25</v>
      </c>
      <c r="Z23" s="31">
        <v>15</v>
      </c>
      <c r="AA23" s="46">
        <v>20</v>
      </c>
      <c r="AB23" s="57">
        <f t="shared" si="8"/>
        <v>133.33333333333331</v>
      </c>
      <c r="AC23" s="29"/>
      <c r="AD23" s="32"/>
    </row>
    <row r="24" spans="1:30" s="33" customFormat="1" ht="18" customHeight="1" x14ac:dyDescent="0.25">
      <c r="A24" s="52" t="s">
        <v>45</v>
      </c>
      <c r="B24" s="31">
        <v>21</v>
      </c>
      <c r="C24" s="31">
        <v>26</v>
      </c>
      <c r="D24" s="57">
        <f t="shared" si="0"/>
        <v>123.80952380952381</v>
      </c>
      <c r="E24" s="31">
        <v>15</v>
      </c>
      <c r="F24" s="31">
        <v>23</v>
      </c>
      <c r="G24" s="57">
        <f t="shared" si="1"/>
        <v>153.33333333333334</v>
      </c>
      <c r="H24" s="31">
        <v>4</v>
      </c>
      <c r="I24" s="31">
        <v>2</v>
      </c>
      <c r="J24" s="57">
        <f t="shared" si="2"/>
        <v>50</v>
      </c>
      <c r="K24" s="31">
        <v>1</v>
      </c>
      <c r="L24" s="31">
        <v>0</v>
      </c>
      <c r="M24" s="57">
        <f t="shared" si="3"/>
        <v>0</v>
      </c>
      <c r="N24" s="31">
        <v>0</v>
      </c>
      <c r="O24" s="31">
        <v>0</v>
      </c>
      <c r="P24" s="57">
        <f t="shared" si="4"/>
        <v>0</v>
      </c>
      <c r="Q24" s="31">
        <v>14</v>
      </c>
      <c r="R24" s="46">
        <v>15</v>
      </c>
      <c r="S24" s="57">
        <f t="shared" si="5"/>
        <v>107.14285714285714</v>
      </c>
      <c r="T24" s="31">
        <v>13</v>
      </c>
      <c r="U24" s="46">
        <v>19</v>
      </c>
      <c r="V24" s="57">
        <f t="shared" si="6"/>
        <v>146.15384615384613</v>
      </c>
      <c r="W24" s="31">
        <v>8</v>
      </c>
      <c r="X24" s="46">
        <v>16</v>
      </c>
      <c r="Y24" s="57">
        <f t="shared" si="7"/>
        <v>200</v>
      </c>
      <c r="Z24" s="31">
        <v>8</v>
      </c>
      <c r="AA24" s="46">
        <v>16</v>
      </c>
      <c r="AB24" s="57">
        <f t="shared" si="8"/>
        <v>200</v>
      </c>
      <c r="AC24" s="29"/>
      <c r="AD24" s="32"/>
    </row>
    <row r="25" spans="1:30" s="33" customFormat="1" ht="18" customHeight="1" x14ac:dyDescent="0.25">
      <c r="A25" s="53" t="s">
        <v>46</v>
      </c>
      <c r="B25" s="31">
        <v>44</v>
      </c>
      <c r="C25" s="31">
        <v>61</v>
      </c>
      <c r="D25" s="57">
        <f t="shared" si="0"/>
        <v>138.63636363636365</v>
      </c>
      <c r="E25" s="31">
        <v>40</v>
      </c>
      <c r="F25" s="31">
        <v>54</v>
      </c>
      <c r="G25" s="57">
        <f t="shared" si="1"/>
        <v>135</v>
      </c>
      <c r="H25" s="31">
        <v>4</v>
      </c>
      <c r="I25" s="31">
        <v>6</v>
      </c>
      <c r="J25" s="57">
        <f t="shared" si="2"/>
        <v>150</v>
      </c>
      <c r="K25" s="31">
        <v>0</v>
      </c>
      <c r="L25" s="31">
        <v>1</v>
      </c>
      <c r="M25" s="57">
        <f t="shared" si="3"/>
        <v>0</v>
      </c>
      <c r="N25" s="31">
        <v>1</v>
      </c>
      <c r="O25" s="31">
        <v>2</v>
      </c>
      <c r="P25" s="57">
        <f t="shared" si="4"/>
        <v>200</v>
      </c>
      <c r="Q25" s="31">
        <v>37</v>
      </c>
      <c r="R25" s="46">
        <v>51</v>
      </c>
      <c r="S25" s="57">
        <f t="shared" si="5"/>
        <v>137.83783783783784</v>
      </c>
      <c r="T25" s="31">
        <v>29</v>
      </c>
      <c r="U25" s="46">
        <v>39</v>
      </c>
      <c r="V25" s="57">
        <f t="shared" si="6"/>
        <v>134.48275862068965</v>
      </c>
      <c r="W25" s="31">
        <v>26</v>
      </c>
      <c r="X25" s="46">
        <v>32</v>
      </c>
      <c r="Y25" s="57">
        <f t="shared" si="7"/>
        <v>123.07692307692308</v>
      </c>
      <c r="Z25" s="31">
        <v>22</v>
      </c>
      <c r="AA25" s="46">
        <v>27</v>
      </c>
      <c r="AB25" s="57">
        <f t="shared" si="8"/>
        <v>122.72727272727273</v>
      </c>
      <c r="AC25" s="29"/>
      <c r="AD25" s="32"/>
    </row>
    <row r="26" spans="1:30" s="33" customFormat="1" ht="18" customHeight="1" x14ac:dyDescent="0.25">
      <c r="A26" s="52" t="s">
        <v>47</v>
      </c>
      <c r="B26" s="31">
        <v>257</v>
      </c>
      <c r="C26" s="31">
        <v>348</v>
      </c>
      <c r="D26" s="57">
        <f t="shared" si="0"/>
        <v>135.40856031128405</v>
      </c>
      <c r="E26" s="31">
        <v>226</v>
      </c>
      <c r="F26" s="31">
        <v>307</v>
      </c>
      <c r="G26" s="57">
        <f t="shared" si="1"/>
        <v>135.84070796460176</v>
      </c>
      <c r="H26" s="31">
        <v>23</v>
      </c>
      <c r="I26" s="31">
        <v>20</v>
      </c>
      <c r="J26" s="57">
        <f t="shared" si="2"/>
        <v>86.956521739130437</v>
      </c>
      <c r="K26" s="31">
        <v>4</v>
      </c>
      <c r="L26" s="31">
        <v>1</v>
      </c>
      <c r="M26" s="57">
        <f t="shared" si="3"/>
        <v>25</v>
      </c>
      <c r="N26" s="31">
        <v>9</v>
      </c>
      <c r="O26" s="31">
        <v>1</v>
      </c>
      <c r="P26" s="57">
        <f t="shared" si="4"/>
        <v>11.111111111111111</v>
      </c>
      <c r="Q26" s="31">
        <v>153</v>
      </c>
      <c r="R26" s="46">
        <v>207</v>
      </c>
      <c r="S26" s="57">
        <f t="shared" si="5"/>
        <v>135.29411764705884</v>
      </c>
      <c r="T26" s="31">
        <v>194</v>
      </c>
      <c r="U26" s="46">
        <v>243</v>
      </c>
      <c r="V26" s="57">
        <f t="shared" si="6"/>
        <v>125.25773195876289</v>
      </c>
      <c r="W26" s="31">
        <v>164</v>
      </c>
      <c r="X26" s="46">
        <v>206</v>
      </c>
      <c r="Y26" s="57">
        <f t="shared" si="7"/>
        <v>125.60975609756098</v>
      </c>
      <c r="Z26" s="31">
        <v>149</v>
      </c>
      <c r="AA26" s="46">
        <v>188</v>
      </c>
      <c r="AB26" s="57">
        <f t="shared" si="8"/>
        <v>126.1744966442953</v>
      </c>
      <c r="AC26" s="29"/>
      <c r="AD26" s="32"/>
    </row>
    <row r="27" spans="1:30" s="33" customFormat="1" ht="18" customHeight="1" x14ac:dyDescent="0.25">
      <c r="A27" s="52" t="s">
        <v>48</v>
      </c>
      <c r="B27" s="31">
        <v>108</v>
      </c>
      <c r="C27" s="31">
        <v>163</v>
      </c>
      <c r="D27" s="57">
        <f t="shared" si="0"/>
        <v>150.92592592592592</v>
      </c>
      <c r="E27" s="31">
        <v>84</v>
      </c>
      <c r="F27" s="31">
        <v>140</v>
      </c>
      <c r="G27" s="57">
        <f t="shared" si="1"/>
        <v>166.66666666666669</v>
      </c>
      <c r="H27" s="31">
        <v>18</v>
      </c>
      <c r="I27" s="31">
        <v>15</v>
      </c>
      <c r="J27" s="57">
        <f t="shared" si="2"/>
        <v>83.333333333333343</v>
      </c>
      <c r="K27" s="31">
        <v>6</v>
      </c>
      <c r="L27" s="31">
        <v>6</v>
      </c>
      <c r="M27" s="57">
        <f t="shared" si="3"/>
        <v>100</v>
      </c>
      <c r="N27" s="31">
        <v>3</v>
      </c>
      <c r="O27" s="31">
        <v>6</v>
      </c>
      <c r="P27" s="57">
        <f t="shared" si="4"/>
        <v>200</v>
      </c>
      <c r="Q27" s="31">
        <v>80</v>
      </c>
      <c r="R27" s="46">
        <v>134</v>
      </c>
      <c r="S27" s="57">
        <f t="shared" si="5"/>
        <v>167.5</v>
      </c>
      <c r="T27" s="31">
        <v>73</v>
      </c>
      <c r="U27" s="46">
        <v>117</v>
      </c>
      <c r="V27" s="57">
        <f t="shared" si="6"/>
        <v>160.27397260273972</v>
      </c>
      <c r="W27" s="31">
        <v>51</v>
      </c>
      <c r="X27" s="46">
        <v>95</v>
      </c>
      <c r="Y27" s="57">
        <f t="shared" si="7"/>
        <v>186.27450980392157</v>
      </c>
      <c r="Z27" s="31">
        <v>43</v>
      </c>
      <c r="AA27" s="46">
        <v>91</v>
      </c>
      <c r="AB27" s="57">
        <f t="shared" si="8"/>
        <v>211.62790697674421</v>
      </c>
      <c r="AC27" s="29"/>
      <c r="AD27" s="32"/>
    </row>
    <row r="28" spans="1:30" s="33" customFormat="1" ht="18" customHeight="1" x14ac:dyDescent="0.25">
      <c r="A28" s="54" t="s">
        <v>49</v>
      </c>
      <c r="B28" s="31">
        <v>106</v>
      </c>
      <c r="C28" s="31">
        <v>104</v>
      </c>
      <c r="D28" s="57">
        <f t="shared" si="0"/>
        <v>98.113207547169807</v>
      </c>
      <c r="E28" s="31">
        <v>79</v>
      </c>
      <c r="F28" s="31">
        <v>85</v>
      </c>
      <c r="G28" s="57">
        <f t="shared" si="1"/>
        <v>107.59493670886076</v>
      </c>
      <c r="H28" s="31">
        <v>13</v>
      </c>
      <c r="I28" s="31">
        <v>7</v>
      </c>
      <c r="J28" s="57">
        <f t="shared" si="2"/>
        <v>53.846153846153847</v>
      </c>
      <c r="K28" s="31">
        <v>1</v>
      </c>
      <c r="L28" s="31">
        <v>1</v>
      </c>
      <c r="M28" s="57">
        <f t="shared" si="3"/>
        <v>100</v>
      </c>
      <c r="N28" s="31">
        <v>1</v>
      </c>
      <c r="O28" s="31">
        <v>0</v>
      </c>
      <c r="P28" s="57">
        <f t="shared" si="4"/>
        <v>0</v>
      </c>
      <c r="Q28" s="31">
        <v>78</v>
      </c>
      <c r="R28" s="46">
        <v>83</v>
      </c>
      <c r="S28" s="57">
        <f t="shared" si="5"/>
        <v>106.41025641025641</v>
      </c>
      <c r="T28" s="31">
        <v>82</v>
      </c>
      <c r="U28" s="46">
        <v>79</v>
      </c>
      <c r="V28" s="57">
        <f t="shared" si="6"/>
        <v>96.341463414634148</v>
      </c>
      <c r="W28" s="31">
        <v>63</v>
      </c>
      <c r="X28" s="46">
        <v>60</v>
      </c>
      <c r="Y28" s="57">
        <f t="shared" si="7"/>
        <v>95.238095238095227</v>
      </c>
      <c r="Z28" s="31">
        <v>58</v>
      </c>
      <c r="AA28" s="46">
        <v>59</v>
      </c>
      <c r="AB28" s="57">
        <f t="shared" si="8"/>
        <v>101.72413793103448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B1:M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7"/>
  <sheetViews>
    <sheetView view="pageBreakPreview" zoomScale="80" zoomScaleNormal="70" zoomScaleSheetLayoutView="80" workbookViewId="0">
      <selection activeCell="B10" sqref="B10"/>
    </sheetView>
  </sheetViews>
  <sheetFormatPr defaultColWidth="8" defaultRowHeight="12.75" x14ac:dyDescent="0.2"/>
  <cols>
    <col min="1" max="1" width="60.85546875" style="2" customWidth="1"/>
    <col min="2" max="3" width="18.285156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84.75" customHeight="1" x14ac:dyDescent="0.2">
      <c r="A1" s="69" t="s">
        <v>51</v>
      </c>
      <c r="B1" s="69"/>
      <c r="C1" s="69"/>
      <c r="D1" s="69"/>
      <c r="E1" s="69"/>
    </row>
    <row r="2" spans="1:11" s="3" customFormat="1" ht="23.25" customHeight="1" x14ac:dyDescent="0.25">
      <c r="A2" s="74" t="s">
        <v>0</v>
      </c>
      <c r="B2" s="70" t="s">
        <v>71</v>
      </c>
      <c r="C2" s="70" t="s">
        <v>72</v>
      </c>
      <c r="D2" s="72" t="s">
        <v>1</v>
      </c>
      <c r="E2" s="73"/>
    </row>
    <row r="3" spans="1:11" s="3" customFormat="1" ht="42" customHeight="1" x14ac:dyDescent="0.25">
      <c r="A3" s="75"/>
      <c r="B3" s="71"/>
      <c r="C3" s="71"/>
      <c r="D3" s="4" t="s">
        <v>2</v>
      </c>
      <c r="E3" s="5" t="s">
        <v>61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54</v>
      </c>
      <c r="B5" s="58">
        <f>'6'!B7</f>
        <v>422</v>
      </c>
      <c r="C5" s="58">
        <f>'6'!C7</f>
        <v>386</v>
      </c>
      <c r="D5" s="55">
        <f>IF(B5=0,0,C5/B5)*100</f>
        <v>91.469194312796205</v>
      </c>
      <c r="E5" s="49">
        <f>C5-B5</f>
        <v>-36</v>
      </c>
      <c r="K5" s="11"/>
    </row>
    <row r="6" spans="1:11" s="3" customFormat="1" ht="31.5" customHeight="1" x14ac:dyDescent="0.25">
      <c r="A6" s="9" t="s">
        <v>55</v>
      </c>
      <c r="B6" s="58">
        <f>'6'!E7</f>
        <v>325</v>
      </c>
      <c r="C6" s="58">
        <f>'6'!F7</f>
        <v>277</v>
      </c>
      <c r="D6" s="55">
        <f t="shared" ref="D6:D10" si="0">IF(B6=0,0,C6/B6)*100</f>
        <v>85.230769230769226</v>
      </c>
      <c r="E6" s="49">
        <f t="shared" ref="E6:E10" si="1">C6-B6</f>
        <v>-48</v>
      </c>
      <c r="K6" s="11"/>
    </row>
    <row r="7" spans="1:11" s="3" customFormat="1" ht="54.75" customHeight="1" x14ac:dyDescent="0.25">
      <c r="A7" s="12" t="s">
        <v>56</v>
      </c>
      <c r="B7" s="58">
        <f>'6'!H7</f>
        <v>47</v>
      </c>
      <c r="C7" s="58">
        <f>'6'!I7</f>
        <v>24</v>
      </c>
      <c r="D7" s="55">
        <f t="shared" si="0"/>
        <v>51.063829787234042</v>
      </c>
      <c r="E7" s="49">
        <f t="shared" si="1"/>
        <v>-23</v>
      </c>
      <c r="K7" s="11"/>
    </row>
    <row r="8" spans="1:11" s="3" customFormat="1" ht="35.25" customHeight="1" x14ac:dyDescent="0.25">
      <c r="A8" s="13" t="s">
        <v>57</v>
      </c>
      <c r="B8" s="58">
        <f>'6'!K7</f>
        <v>7</v>
      </c>
      <c r="C8" s="58">
        <f>'6'!L7</f>
        <v>0</v>
      </c>
      <c r="D8" s="55">
        <f t="shared" si="0"/>
        <v>0</v>
      </c>
      <c r="E8" s="49">
        <f t="shared" si="1"/>
        <v>-7</v>
      </c>
      <c r="K8" s="11"/>
    </row>
    <row r="9" spans="1:11" s="3" customFormat="1" ht="45.75" customHeight="1" x14ac:dyDescent="0.25">
      <c r="A9" s="13" t="s">
        <v>20</v>
      </c>
      <c r="B9" s="58">
        <f>'6'!N7</f>
        <v>3</v>
      </c>
      <c r="C9" s="58">
        <f>'6'!O7</f>
        <v>0</v>
      </c>
      <c r="D9" s="55">
        <f t="shared" si="0"/>
        <v>0</v>
      </c>
      <c r="E9" s="49">
        <f t="shared" si="1"/>
        <v>-3</v>
      </c>
      <c r="K9" s="11"/>
    </row>
    <row r="10" spans="1:11" s="3" customFormat="1" ht="55.5" customHeight="1" x14ac:dyDescent="0.25">
      <c r="A10" s="13" t="s">
        <v>58</v>
      </c>
      <c r="B10" s="58">
        <f>'6'!Q7</f>
        <v>270</v>
      </c>
      <c r="C10" s="58">
        <f>'6'!R7</f>
        <v>150</v>
      </c>
      <c r="D10" s="55">
        <f t="shared" si="0"/>
        <v>55.555555555555557</v>
      </c>
      <c r="E10" s="49">
        <f t="shared" si="1"/>
        <v>-120</v>
      </c>
      <c r="K10" s="11"/>
    </row>
    <row r="11" spans="1:11" s="3" customFormat="1" ht="12.75" customHeight="1" x14ac:dyDescent="0.25">
      <c r="A11" s="76" t="s">
        <v>4</v>
      </c>
      <c r="B11" s="77"/>
      <c r="C11" s="77"/>
      <c r="D11" s="77"/>
      <c r="E11" s="77"/>
      <c r="K11" s="11"/>
    </row>
    <row r="12" spans="1:11" s="3" customFormat="1" ht="15" customHeight="1" x14ac:dyDescent="0.25">
      <c r="A12" s="78"/>
      <c r="B12" s="79"/>
      <c r="C12" s="79"/>
      <c r="D12" s="79"/>
      <c r="E12" s="79"/>
      <c r="K12" s="11"/>
    </row>
    <row r="13" spans="1:11" s="3" customFormat="1" ht="20.25" customHeight="1" x14ac:dyDescent="0.25">
      <c r="A13" s="74" t="s">
        <v>0</v>
      </c>
      <c r="B13" s="80" t="s">
        <v>73</v>
      </c>
      <c r="C13" s="80" t="s">
        <v>74</v>
      </c>
      <c r="D13" s="72" t="s">
        <v>1</v>
      </c>
      <c r="E13" s="73"/>
      <c r="K13" s="11"/>
    </row>
    <row r="14" spans="1:11" ht="35.25" customHeight="1" x14ac:dyDescent="0.2">
      <c r="A14" s="75"/>
      <c r="B14" s="80"/>
      <c r="C14" s="80"/>
      <c r="D14" s="4" t="s">
        <v>2</v>
      </c>
      <c r="E14" s="5" t="s">
        <v>61</v>
      </c>
      <c r="K14" s="11"/>
    </row>
    <row r="15" spans="1:11" ht="24" customHeight="1" x14ac:dyDescent="0.2">
      <c r="A15" s="9" t="s">
        <v>54</v>
      </c>
      <c r="B15" s="59">
        <f>'6'!T7</f>
        <v>326</v>
      </c>
      <c r="C15" s="59">
        <f>'6'!U7</f>
        <v>296</v>
      </c>
      <c r="D15" s="48">
        <f t="shared" ref="D15:D17" si="2">C15/B15%</f>
        <v>90.797546012269947</v>
      </c>
      <c r="E15" s="49">
        <f t="shared" ref="E15:E17" si="3">C15-B15</f>
        <v>-30</v>
      </c>
      <c r="K15" s="11"/>
    </row>
    <row r="16" spans="1:11" ht="25.5" customHeight="1" x14ac:dyDescent="0.2">
      <c r="A16" s="1" t="s">
        <v>55</v>
      </c>
      <c r="B16" s="59">
        <f>'6'!W7</f>
        <v>231</v>
      </c>
      <c r="C16" s="59">
        <f>'6'!X7</f>
        <v>192</v>
      </c>
      <c r="D16" s="48">
        <f t="shared" si="2"/>
        <v>83.116883116883116</v>
      </c>
      <c r="E16" s="49">
        <f t="shared" si="3"/>
        <v>-39</v>
      </c>
      <c r="K16" s="11"/>
    </row>
    <row r="17" spans="1:11" ht="33.75" customHeight="1" x14ac:dyDescent="0.2">
      <c r="A17" s="1" t="s">
        <v>59</v>
      </c>
      <c r="B17" s="59">
        <f>'6'!Z7</f>
        <v>211</v>
      </c>
      <c r="C17" s="59">
        <f>'6'!AA7</f>
        <v>172</v>
      </c>
      <c r="D17" s="48">
        <f t="shared" si="2"/>
        <v>81.516587677725127</v>
      </c>
      <c r="E17" s="49">
        <f t="shared" si="3"/>
        <v>-39</v>
      </c>
      <c r="K17" s="11"/>
    </row>
  </sheetData>
  <mergeCells count="10">
    <mergeCell ref="A13:A14"/>
    <mergeCell ref="B13:B14"/>
    <mergeCell ref="C13:C14"/>
    <mergeCell ref="D13:E13"/>
    <mergeCell ref="A1:E1"/>
    <mergeCell ref="A2:A3"/>
    <mergeCell ref="B2:B3"/>
    <mergeCell ref="C2:C3"/>
    <mergeCell ref="D2:E2"/>
    <mergeCell ref="A11:E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M7" activePane="bottomRight" state="frozen"/>
      <selection activeCell="D5" sqref="D5:D10"/>
      <selection pane="topRight" activeCell="D5" sqref="D5:D10"/>
      <selection pane="bottomLeft" activeCell="D5" sqref="D5:D10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8.85546875" style="37" customWidth="1"/>
    <col min="3" max="3" width="7.5703125" style="37" customWidth="1"/>
    <col min="4" max="4" width="8.28515625" style="37" customWidth="1"/>
    <col min="5" max="5" width="9.5703125" style="37" customWidth="1"/>
    <col min="6" max="6" width="8.7109375" style="37" customWidth="1"/>
    <col min="7" max="7" width="7.42578125" style="37" customWidth="1"/>
    <col min="8" max="8" width="8.85546875" style="37" customWidth="1"/>
    <col min="9" max="10" width="7.42578125" style="37" customWidth="1"/>
    <col min="11" max="11" width="7.85546875" style="37" customWidth="1"/>
    <col min="12" max="12" width="8.5703125" style="37" customWidth="1"/>
    <col min="13" max="13" width="9" style="37" customWidth="1"/>
    <col min="14" max="14" width="8" style="37" customWidth="1"/>
    <col min="15" max="15" width="7.140625" style="37" customWidth="1"/>
    <col min="16" max="16" width="8.140625" style="37" customWidth="1"/>
    <col min="17" max="17" width="7.7109375" style="37" customWidth="1"/>
    <col min="18" max="18" width="8.7109375" style="37" customWidth="1"/>
    <col min="19" max="19" width="8.140625" style="37" customWidth="1"/>
    <col min="20" max="20" width="8.42578125" style="37" customWidth="1"/>
    <col min="21" max="21" width="7.7109375" style="37" customWidth="1"/>
    <col min="22" max="22" width="8.140625" style="37" customWidth="1"/>
    <col min="23" max="23" width="7.28515625" style="37" customWidth="1"/>
    <col min="24" max="24" width="8" style="37" customWidth="1"/>
    <col min="25" max="25" width="8.28515625" style="37" customWidth="1"/>
    <col min="26" max="26" width="8" style="37" customWidth="1"/>
    <col min="27" max="27" width="7.7109375" style="37" customWidth="1"/>
    <col min="28" max="16384" width="9.140625" style="37"/>
  </cols>
  <sheetData>
    <row r="1" spans="1:32" s="22" customFormat="1" ht="84.75" customHeight="1" x14ac:dyDescent="0.35">
      <c r="B1" s="93" t="s">
        <v>65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21"/>
      <c r="O1" s="21"/>
      <c r="P1" s="21"/>
      <c r="Q1" s="21"/>
      <c r="R1" s="21"/>
      <c r="S1" s="21"/>
      <c r="T1" s="21"/>
      <c r="U1" s="21"/>
      <c r="V1" s="21"/>
      <c r="W1" s="21"/>
      <c r="X1" s="87"/>
      <c r="Y1" s="87"/>
      <c r="Z1" s="41"/>
      <c r="AB1" s="47" t="s">
        <v>14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7</v>
      </c>
      <c r="N2" s="45"/>
      <c r="O2" s="23"/>
      <c r="P2" s="23"/>
      <c r="Q2" s="24"/>
      <c r="R2" s="24"/>
      <c r="S2" s="24"/>
      <c r="T2" s="24"/>
      <c r="U2" s="24"/>
      <c r="V2" s="24"/>
      <c r="X2" s="82"/>
      <c r="Y2" s="82"/>
      <c r="Z2" s="91" t="s">
        <v>7</v>
      </c>
      <c r="AA2" s="91"/>
    </row>
    <row r="3" spans="1:32" s="26" customFormat="1" ht="67.5" customHeight="1" x14ac:dyDescent="0.25">
      <c r="A3" s="83"/>
      <c r="B3" s="84" t="s">
        <v>21</v>
      </c>
      <c r="C3" s="84"/>
      <c r="D3" s="84"/>
      <c r="E3" s="84" t="s">
        <v>22</v>
      </c>
      <c r="F3" s="84"/>
      <c r="G3" s="84"/>
      <c r="H3" s="84" t="s">
        <v>62</v>
      </c>
      <c r="I3" s="84"/>
      <c r="J3" s="84"/>
      <c r="K3" s="84" t="s">
        <v>9</v>
      </c>
      <c r="L3" s="84"/>
      <c r="M3" s="84"/>
      <c r="N3" s="84" t="s">
        <v>10</v>
      </c>
      <c r="O3" s="84"/>
      <c r="P3" s="84"/>
      <c r="Q3" s="88" t="s">
        <v>8</v>
      </c>
      <c r="R3" s="89"/>
      <c r="S3" s="90"/>
      <c r="T3" s="84" t="s">
        <v>16</v>
      </c>
      <c r="U3" s="84"/>
      <c r="V3" s="84"/>
      <c r="W3" s="84" t="s">
        <v>11</v>
      </c>
      <c r="X3" s="84"/>
      <c r="Y3" s="84"/>
      <c r="Z3" s="84" t="s">
        <v>12</v>
      </c>
      <c r="AA3" s="84"/>
      <c r="AB3" s="84"/>
    </row>
    <row r="4" spans="1:32" s="27" customFormat="1" ht="19.5" customHeight="1" x14ac:dyDescent="0.25">
      <c r="A4" s="83"/>
      <c r="B4" s="85" t="s">
        <v>15</v>
      </c>
      <c r="C4" s="85" t="s">
        <v>27</v>
      </c>
      <c r="D4" s="86" t="s">
        <v>2</v>
      </c>
      <c r="E4" s="85" t="s">
        <v>15</v>
      </c>
      <c r="F4" s="85" t="s">
        <v>27</v>
      </c>
      <c r="G4" s="86" t="s">
        <v>2</v>
      </c>
      <c r="H4" s="85" t="s">
        <v>15</v>
      </c>
      <c r="I4" s="85" t="s">
        <v>27</v>
      </c>
      <c r="J4" s="86" t="s">
        <v>2</v>
      </c>
      <c r="K4" s="85" t="s">
        <v>15</v>
      </c>
      <c r="L4" s="85" t="s">
        <v>27</v>
      </c>
      <c r="M4" s="86" t="s">
        <v>2</v>
      </c>
      <c r="N4" s="85" t="s">
        <v>15</v>
      </c>
      <c r="O4" s="85" t="s">
        <v>27</v>
      </c>
      <c r="P4" s="86" t="s">
        <v>2</v>
      </c>
      <c r="Q4" s="85" t="s">
        <v>15</v>
      </c>
      <c r="R4" s="85" t="s">
        <v>27</v>
      </c>
      <c r="S4" s="86" t="s">
        <v>2</v>
      </c>
      <c r="T4" s="85" t="s">
        <v>15</v>
      </c>
      <c r="U4" s="85" t="s">
        <v>27</v>
      </c>
      <c r="V4" s="86" t="s">
        <v>2</v>
      </c>
      <c r="W4" s="85" t="s">
        <v>15</v>
      </c>
      <c r="X4" s="85" t="s">
        <v>27</v>
      </c>
      <c r="Y4" s="86" t="s">
        <v>2</v>
      </c>
      <c r="Z4" s="85" t="s">
        <v>15</v>
      </c>
      <c r="AA4" s="85" t="s">
        <v>27</v>
      </c>
      <c r="AB4" s="86" t="s">
        <v>2</v>
      </c>
    </row>
    <row r="5" spans="1:32" s="27" customFormat="1" ht="6" customHeight="1" x14ac:dyDescent="0.25">
      <c r="A5" s="83"/>
      <c r="B5" s="85"/>
      <c r="C5" s="85"/>
      <c r="D5" s="86"/>
      <c r="E5" s="85"/>
      <c r="F5" s="85"/>
      <c r="G5" s="86"/>
      <c r="H5" s="85"/>
      <c r="I5" s="85"/>
      <c r="J5" s="86"/>
      <c r="K5" s="85"/>
      <c r="L5" s="85"/>
      <c r="M5" s="86"/>
      <c r="N5" s="85"/>
      <c r="O5" s="85"/>
      <c r="P5" s="86"/>
      <c r="Q5" s="85"/>
      <c r="R5" s="85"/>
      <c r="S5" s="86"/>
      <c r="T5" s="85"/>
      <c r="U5" s="85"/>
      <c r="V5" s="86"/>
      <c r="W5" s="85"/>
      <c r="X5" s="85"/>
      <c r="Y5" s="86"/>
      <c r="Z5" s="85"/>
      <c r="AA5" s="85"/>
      <c r="AB5" s="86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28</v>
      </c>
      <c r="B7" s="28">
        <f>SUM(B8:B28)</f>
        <v>422</v>
      </c>
      <c r="C7" s="28">
        <f>SUM(C8:C28)</f>
        <v>386</v>
      </c>
      <c r="D7" s="56">
        <f>IF(B7=0,0,C7/B7)*100</f>
        <v>91.469194312796205</v>
      </c>
      <c r="E7" s="28">
        <f>SUM(E8:E28)</f>
        <v>325</v>
      </c>
      <c r="F7" s="28">
        <f>SUM(F8:F28)</f>
        <v>277</v>
      </c>
      <c r="G7" s="56">
        <f>IF(E7=0,0,F7/E7)*100</f>
        <v>85.230769230769226</v>
      </c>
      <c r="H7" s="28">
        <f>SUM(H8:H28)</f>
        <v>47</v>
      </c>
      <c r="I7" s="28">
        <f>SUM(I8:I28)</f>
        <v>24</v>
      </c>
      <c r="J7" s="56">
        <f>IF(H7=0,0,I7/H7)*100</f>
        <v>51.063829787234042</v>
      </c>
      <c r="K7" s="28">
        <f>SUM(K8:K28)</f>
        <v>7</v>
      </c>
      <c r="L7" s="28">
        <f>SUM(L8:L28)</f>
        <v>0</v>
      </c>
      <c r="M7" s="56">
        <f>IF(K7=0,0,L7/K7)*100</f>
        <v>0</v>
      </c>
      <c r="N7" s="28">
        <f>SUM(N8:N28)</f>
        <v>3</v>
      </c>
      <c r="O7" s="28">
        <f>SUM(O8:O28)</f>
        <v>0</v>
      </c>
      <c r="P7" s="56">
        <f>IF(N7=0,0,O7/N7)*100</f>
        <v>0</v>
      </c>
      <c r="Q7" s="28">
        <f>SUM(Q8:Q28)</f>
        <v>270</v>
      </c>
      <c r="R7" s="28">
        <f>SUM(R8:R28)</f>
        <v>150</v>
      </c>
      <c r="S7" s="56">
        <f>IF(Q7=0,0,R7/Q7)*100</f>
        <v>55.555555555555557</v>
      </c>
      <c r="T7" s="28">
        <f>SUM(T8:T28)</f>
        <v>326</v>
      </c>
      <c r="U7" s="28">
        <f>SUM(U8:U28)</f>
        <v>296</v>
      </c>
      <c r="V7" s="56">
        <f>IF(T7=0,0,U7/T7)*100</f>
        <v>90.797546012269933</v>
      </c>
      <c r="W7" s="28">
        <f>SUM(W8:W28)</f>
        <v>231</v>
      </c>
      <c r="X7" s="28">
        <f>SUM(X8:X28)</f>
        <v>192</v>
      </c>
      <c r="Y7" s="56">
        <f>IF(W7=0,0,X7/W7)*100</f>
        <v>83.116883116883116</v>
      </c>
      <c r="Z7" s="28">
        <f>SUM(Z8:Z28)</f>
        <v>211</v>
      </c>
      <c r="AA7" s="28">
        <f>SUM(AA8:AA28)</f>
        <v>172</v>
      </c>
      <c r="AB7" s="56">
        <f>IF(Z7=0,0,AA7/Z7)*100</f>
        <v>81.516587677725113</v>
      </c>
      <c r="AC7" s="29"/>
      <c r="AF7" s="33"/>
    </row>
    <row r="8" spans="1:32" s="33" customFormat="1" ht="18" customHeight="1" x14ac:dyDescent="0.25">
      <c r="A8" s="51" t="s">
        <v>29</v>
      </c>
      <c r="B8" s="31">
        <v>17</v>
      </c>
      <c r="C8" s="31">
        <v>6</v>
      </c>
      <c r="D8" s="57">
        <f t="shared" ref="D8:D28" si="0">IF(B8=0,0,C8/B8)*100</f>
        <v>35.294117647058826</v>
      </c>
      <c r="E8" s="31">
        <v>17</v>
      </c>
      <c r="F8" s="31">
        <v>6</v>
      </c>
      <c r="G8" s="57">
        <f t="shared" ref="G8:G28" si="1">IF(E8=0,0,F8/E8)*100</f>
        <v>35.294117647058826</v>
      </c>
      <c r="H8" s="31">
        <v>1</v>
      </c>
      <c r="I8" s="31">
        <v>0</v>
      </c>
      <c r="J8" s="57">
        <f t="shared" ref="J8:J28" si="2">IF(H8=0,0,I8/H8)*100</f>
        <v>0</v>
      </c>
      <c r="K8" s="31">
        <v>0</v>
      </c>
      <c r="L8" s="31">
        <v>0</v>
      </c>
      <c r="M8" s="57">
        <f t="shared" ref="M8:M28" si="3">IF(K8=0,0,L8/K8)*100</f>
        <v>0</v>
      </c>
      <c r="N8" s="31">
        <v>0</v>
      </c>
      <c r="O8" s="31">
        <v>0</v>
      </c>
      <c r="P8" s="57">
        <f t="shared" ref="P8:P28" si="4">IF(N8=0,0,O8/N8)*100</f>
        <v>0</v>
      </c>
      <c r="Q8" s="31">
        <v>16</v>
      </c>
      <c r="R8" s="46">
        <v>5</v>
      </c>
      <c r="S8" s="57">
        <f t="shared" ref="S8:S28" si="5">IF(Q8=0,0,R8/Q8)*100</f>
        <v>31.25</v>
      </c>
      <c r="T8" s="31">
        <v>12</v>
      </c>
      <c r="U8" s="46">
        <v>2</v>
      </c>
      <c r="V8" s="57">
        <f t="shared" ref="V8:V28" si="6">IF(T8=0,0,U8/T8)*100</f>
        <v>16.666666666666664</v>
      </c>
      <c r="W8" s="31">
        <v>12</v>
      </c>
      <c r="X8" s="46">
        <v>2</v>
      </c>
      <c r="Y8" s="57">
        <f t="shared" ref="Y8:Y28" si="7">IF(W8=0,0,X8/W8)*100</f>
        <v>16.666666666666664</v>
      </c>
      <c r="Z8" s="31">
        <v>11</v>
      </c>
      <c r="AA8" s="46">
        <v>2</v>
      </c>
      <c r="AB8" s="57">
        <f t="shared" ref="AB8:AB28" si="8">IF(Z8=0,0,AA8/Z8)*100</f>
        <v>18.181818181818183</v>
      </c>
      <c r="AC8" s="29"/>
      <c r="AD8" s="32"/>
    </row>
    <row r="9" spans="1:32" s="34" customFormat="1" ht="18" customHeight="1" x14ac:dyDescent="0.25">
      <c r="A9" s="52" t="s">
        <v>30</v>
      </c>
      <c r="B9" s="31">
        <v>6</v>
      </c>
      <c r="C9" s="31">
        <v>9</v>
      </c>
      <c r="D9" s="57">
        <f t="shared" si="0"/>
        <v>150</v>
      </c>
      <c r="E9" s="31">
        <v>6</v>
      </c>
      <c r="F9" s="31">
        <v>9</v>
      </c>
      <c r="G9" s="57">
        <f t="shared" si="1"/>
        <v>150</v>
      </c>
      <c r="H9" s="31">
        <v>0</v>
      </c>
      <c r="I9" s="31">
        <v>2</v>
      </c>
      <c r="J9" s="57">
        <f t="shared" si="2"/>
        <v>0</v>
      </c>
      <c r="K9" s="31">
        <v>0</v>
      </c>
      <c r="L9" s="31">
        <v>0</v>
      </c>
      <c r="M9" s="57">
        <f t="shared" si="3"/>
        <v>0</v>
      </c>
      <c r="N9" s="31">
        <v>0</v>
      </c>
      <c r="O9" s="31">
        <v>0</v>
      </c>
      <c r="P9" s="57">
        <f t="shared" si="4"/>
        <v>0</v>
      </c>
      <c r="Q9" s="31">
        <v>6</v>
      </c>
      <c r="R9" s="46">
        <v>6</v>
      </c>
      <c r="S9" s="57">
        <f t="shared" si="5"/>
        <v>100</v>
      </c>
      <c r="T9" s="31">
        <v>6</v>
      </c>
      <c r="U9" s="46">
        <v>5</v>
      </c>
      <c r="V9" s="57">
        <f t="shared" si="6"/>
        <v>83.333333333333343</v>
      </c>
      <c r="W9" s="31">
        <v>6</v>
      </c>
      <c r="X9" s="46">
        <v>5</v>
      </c>
      <c r="Y9" s="57">
        <f t="shared" si="7"/>
        <v>83.333333333333343</v>
      </c>
      <c r="Z9" s="31">
        <v>6</v>
      </c>
      <c r="AA9" s="46">
        <v>5</v>
      </c>
      <c r="AB9" s="57">
        <f t="shared" si="8"/>
        <v>83.333333333333343</v>
      </c>
      <c r="AC9" s="29"/>
      <c r="AD9" s="32"/>
    </row>
    <row r="10" spans="1:32" s="33" customFormat="1" ht="18" customHeight="1" x14ac:dyDescent="0.25">
      <c r="A10" s="52" t="s">
        <v>31</v>
      </c>
      <c r="B10" s="31">
        <v>20</v>
      </c>
      <c r="C10" s="31">
        <v>14</v>
      </c>
      <c r="D10" s="57">
        <f t="shared" si="0"/>
        <v>70</v>
      </c>
      <c r="E10" s="31">
        <v>16</v>
      </c>
      <c r="F10" s="31">
        <v>10</v>
      </c>
      <c r="G10" s="57">
        <f t="shared" si="1"/>
        <v>62.5</v>
      </c>
      <c r="H10" s="31">
        <v>4</v>
      </c>
      <c r="I10" s="31">
        <v>0</v>
      </c>
      <c r="J10" s="57">
        <f t="shared" si="2"/>
        <v>0</v>
      </c>
      <c r="K10" s="31">
        <v>0</v>
      </c>
      <c r="L10" s="31">
        <v>0</v>
      </c>
      <c r="M10" s="57">
        <f t="shared" si="3"/>
        <v>0</v>
      </c>
      <c r="N10" s="31">
        <v>0</v>
      </c>
      <c r="O10" s="31">
        <v>0</v>
      </c>
      <c r="P10" s="57">
        <f t="shared" si="4"/>
        <v>0</v>
      </c>
      <c r="Q10" s="31">
        <v>15</v>
      </c>
      <c r="R10" s="46">
        <v>10</v>
      </c>
      <c r="S10" s="57">
        <f t="shared" si="5"/>
        <v>66.666666666666657</v>
      </c>
      <c r="T10" s="31">
        <v>15</v>
      </c>
      <c r="U10" s="46">
        <v>12</v>
      </c>
      <c r="V10" s="57">
        <f t="shared" si="6"/>
        <v>80</v>
      </c>
      <c r="W10" s="31">
        <v>11</v>
      </c>
      <c r="X10" s="46">
        <v>8</v>
      </c>
      <c r="Y10" s="57">
        <f t="shared" si="7"/>
        <v>72.727272727272734</v>
      </c>
      <c r="Z10" s="31">
        <v>10</v>
      </c>
      <c r="AA10" s="46">
        <v>7</v>
      </c>
      <c r="AB10" s="57">
        <f t="shared" si="8"/>
        <v>70</v>
      </c>
      <c r="AC10" s="29"/>
      <c r="AD10" s="32"/>
    </row>
    <row r="11" spans="1:32" s="33" customFormat="1" ht="18" customHeight="1" x14ac:dyDescent="0.25">
      <c r="A11" s="52" t="s">
        <v>32</v>
      </c>
      <c r="B11" s="31">
        <v>17</v>
      </c>
      <c r="C11" s="31">
        <v>14</v>
      </c>
      <c r="D11" s="57">
        <f t="shared" si="0"/>
        <v>82.35294117647058</v>
      </c>
      <c r="E11" s="31">
        <v>16</v>
      </c>
      <c r="F11" s="31">
        <v>13</v>
      </c>
      <c r="G11" s="57">
        <f t="shared" si="1"/>
        <v>81.25</v>
      </c>
      <c r="H11" s="31">
        <v>4</v>
      </c>
      <c r="I11" s="31">
        <v>1</v>
      </c>
      <c r="J11" s="57">
        <f t="shared" si="2"/>
        <v>25</v>
      </c>
      <c r="K11" s="31">
        <v>0</v>
      </c>
      <c r="L11" s="31">
        <v>0</v>
      </c>
      <c r="M11" s="57">
        <f t="shared" si="3"/>
        <v>0</v>
      </c>
      <c r="N11" s="31">
        <v>0</v>
      </c>
      <c r="O11" s="31">
        <v>0</v>
      </c>
      <c r="P11" s="57">
        <f t="shared" si="4"/>
        <v>0</v>
      </c>
      <c r="Q11" s="31">
        <v>13</v>
      </c>
      <c r="R11" s="46">
        <v>9</v>
      </c>
      <c r="S11" s="57">
        <f t="shared" si="5"/>
        <v>69.230769230769226</v>
      </c>
      <c r="T11" s="31">
        <v>14</v>
      </c>
      <c r="U11" s="46">
        <v>9</v>
      </c>
      <c r="V11" s="57">
        <f t="shared" si="6"/>
        <v>64.285714285714292</v>
      </c>
      <c r="W11" s="31">
        <v>13</v>
      </c>
      <c r="X11" s="46">
        <v>8</v>
      </c>
      <c r="Y11" s="57">
        <f t="shared" si="7"/>
        <v>61.53846153846154</v>
      </c>
      <c r="Z11" s="31">
        <v>12</v>
      </c>
      <c r="AA11" s="46">
        <v>7</v>
      </c>
      <c r="AB11" s="57">
        <f t="shared" si="8"/>
        <v>58.333333333333336</v>
      </c>
      <c r="AC11" s="29"/>
      <c r="AD11" s="32"/>
    </row>
    <row r="12" spans="1:32" s="33" customFormat="1" ht="18" customHeight="1" x14ac:dyDescent="0.25">
      <c r="A12" s="52" t="s">
        <v>33</v>
      </c>
      <c r="B12" s="31">
        <v>17</v>
      </c>
      <c r="C12" s="31">
        <v>8</v>
      </c>
      <c r="D12" s="57">
        <f t="shared" si="0"/>
        <v>47.058823529411761</v>
      </c>
      <c r="E12" s="31">
        <v>17</v>
      </c>
      <c r="F12" s="31">
        <v>8</v>
      </c>
      <c r="G12" s="57">
        <f t="shared" si="1"/>
        <v>47.058823529411761</v>
      </c>
      <c r="H12" s="31">
        <v>5</v>
      </c>
      <c r="I12" s="31">
        <v>2</v>
      </c>
      <c r="J12" s="57">
        <f t="shared" si="2"/>
        <v>40</v>
      </c>
      <c r="K12" s="31">
        <v>0</v>
      </c>
      <c r="L12" s="31">
        <v>0</v>
      </c>
      <c r="M12" s="57">
        <f t="shared" si="3"/>
        <v>0</v>
      </c>
      <c r="N12" s="31">
        <v>0</v>
      </c>
      <c r="O12" s="31">
        <v>0</v>
      </c>
      <c r="P12" s="57">
        <f t="shared" si="4"/>
        <v>0</v>
      </c>
      <c r="Q12" s="31">
        <v>14</v>
      </c>
      <c r="R12" s="46">
        <v>7</v>
      </c>
      <c r="S12" s="57">
        <f t="shared" si="5"/>
        <v>50</v>
      </c>
      <c r="T12" s="31">
        <v>11</v>
      </c>
      <c r="U12" s="46">
        <v>6</v>
      </c>
      <c r="V12" s="57">
        <f t="shared" si="6"/>
        <v>54.54545454545454</v>
      </c>
      <c r="W12" s="31">
        <v>11</v>
      </c>
      <c r="X12" s="46">
        <v>6</v>
      </c>
      <c r="Y12" s="57">
        <f t="shared" si="7"/>
        <v>54.54545454545454</v>
      </c>
      <c r="Z12" s="31">
        <v>11</v>
      </c>
      <c r="AA12" s="46">
        <v>6</v>
      </c>
      <c r="AB12" s="57">
        <f t="shared" si="8"/>
        <v>54.54545454545454</v>
      </c>
      <c r="AC12" s="29"/>
      <c r="AD12" s="32"/>
    </row>
    <row r="13" spans="1:32" s="33" customFormat="1" ht="18" customHeight="1" x14ac:dyDescent="0.25">
      <c r="A13" s="52" t="s">
        <v>34</v>
      </c>
      <c r="B13" s="31">
        <v>16</v>
      </c>
      <c r="C13" s="31">
        <v>6</v>
      </c>
      <c r="D13" s="57">
        <f t="shared" si="0"/>
        <v>37.5</v>
      </c>
      <c r="E13" s="31">
        <v>13</v>
      </c>
      <c r="F13" s="31">
        <v>5</v>
      </c>
      <c r="G13" s="57">
        <f t="shared" si="1"/>
        <v>38.461538461538467</v>
      </c>
      <c r="H13" s="31">
        <v>2</v>
      </c>
      <c r="I13" s="31">
        <v>0</v>
      </c>
      <c r="J13" s="57">
        <f t="shared" si="2"/>
        <v>0</v>
      </c>
      <c r="K13" s="31">
        <v>0</v>
      </c>
      <c r="L13" s="31">
        <v>0</v>
      </c>
      <c r="M13" s="57">
        <f t="shared" si="3"/>
        <v>0</v>
      </c>
      <c r="N13" s="31">
        <v>0</v>
      </c>
      <c r="O13" s="31">
        <v>0</v>
      </c>
      <c r="P13" s="57">
        <f t="shared" si="4"/>
        <v>0</v>
      </c>
      <c r="Q13" s="31">
        <v>10</v>
      </c>
      <c r="R13" s="46">
        <v>3</v>
      </c>
      <c r="S13" s="57">
        <f t="shared" si="5"/>
        <v>30</v>
      </c>
      <c r="T13" s="31">
        <v>13</v>
      </c>
      <c r="U13" s="46">
        <v>4</v>
      </c>
      <c r="V13" s="57">
        <f t="shared" si="6"/>
        <v>30.76923076923077</v>
      </c>
      <c r="W13" s="31">
        <v>11</v>
      </c>
      <c r="X13" s="46">
        <v>3</v>
      </c>
      <c r="Y13" s="57">
        <f t="shared" si="7"/>
        <v>27.27272727272727</v>
      </c>
      <c r="Z13" s="31">
        <v>9</v>
      </c>
      <c r="AA13" s="46">
        <v>2</v>
      </c>
      <c r="AB13" s="57">
        <f t="shared" si="8"/>
        <v>22.222222222222221</v>
      </c>
      <c r="AC13" s="29"/>
      <c r="AD13" s="32"/>
    </row>
    <row r="14" spans="1:32" s="33" customFormat="1" ht="18" customHeight="1" x14ac:dyDescent="0.25">
      <c r="A14" s="52" t="s">
        <v>35</v>
      </c>
      <c r="B14" s="31">
        <v>5</v>
      </c>
      <c r="C14" s="31">
        <v>5</v>
      </c>
      <c r="D14" s="57">
        <f t="shared" si="0"/>
        <v>100</v>
      </c>
      <c r="E14" s="31">
        <v>4</v>
      </c>
      <c r="F14" s="31">
        <v>4</v>
      </c>
      <c r="G14" s="57">
        <f t="shared" si="1"/>
        <v>100</v>
      </c>
      <c r="H14" s="31">
        <v>0</v>
      </c>
      <c r="I14" s="31">
        <v>1</v>
      </c>
      <c r="J14" s="57">
        <f t="shared" si="2"/>
        <v>0</v>
      </c>
      <c r="K14" s="31">
        <v>0</v>
      </c>
      <c r="L14" s="31">
        <v>0</v>
      </c>
      <c r="M14" s="57">
        <f t="shared" si="3"/>
        <v>0</v>
      </c>
      <c r="N14" s="31">
        <v>0</v>
      </c>
      <c r="O14" s="31">
        <v>0</v>
      </c>
      <c r="P14" s="57">
        <f t="shared" si="4"/>
        <v>0</v>
      </c>
      <c r="Q14" s="31">
        <v>4</v>
      </c>
      <c r="R14" s="46">
        <v>3</v>
      </c>
      <c r="S14" s="57">
        <f t="shared" si="5"/>
        <v>75</v>
      </c>
      <c r="T14" s="31">
        <v>5</v>
      </c>
      <c r="U14" s="46">
        <v>3</v>
      </c>
      <c r="V14" s="57">
        <f t="shared" si="6"/>
        <v>60</v>
      </c>
      <c r="W14" s="31">
        <v>4</v>
      </c>
      <c r="X14" s="46">
        <v>2</v>
      </c>
      <c r="Y14" s="57">
        <f t="shared" si="7"/>
        <v>50</v>
      </c>
      <c r="Z14" s="31">
        <v>4</v>
      </c>
      <c r="AA14" s="46">
        <v>2</v>
      </c>
      <c r="AB14" s="57">
        <f t="shared" si="8"/>
        <v>50</v>
      </c>
      <c r="AC14" s="29"/>
      <c r="AD14" s="32"/>
    </row>
    <row r="15" spans="1:32" s="33" customFormat="1" ht="18" customHeight="1" x14ac:dyDescent="0.25">
      <c r="A15" s="52" t="s">
        <v>36</v>
      </c>
      <c r="B15" s="31">
        <v>3</v>
      </c>
      <c r="C15" s="31">
        <v>1</v>
      </c>
      <c r="D15" s="57">
        <f t="shared" si="0"/>
        <v>33.333333333333329</v>
      </c>
      <c r="E15" s="31">
        <v>3</v>
      </c>
      <c r="F15" s="31">
        <v>1</v>
      </c>
      <c r="G15" s="57">
        <f t="shared" si="1"/>
        <v>33.333333333333329</v>
      </c>
      <c r="H15" s="31">
        <v>0</v>
      </c>
      <c r="I15" s="31">
        <v>1</v>
      </c>
      <c r="J15" s="57">
        <f t="shared" si="2"/>
        <v>0</v>
      </c>
      <c r="K15" s="31">
        <v>1</v>
      </c>
      <c r="L15" s="31">
        <v>0</v>
      </c>
      <c r="M15" s="57">
        <f t="shared" si="3"/>
        <v>0</v>
      </c>
      <c r="N15" s="31">
        <v>0</v>
      </c>
      <c r="O15" s="31">
        <v>0</v>
      </c>
      <c r="P15" s="57">
        <f t="shared" si="4"/>
        <v>0</v>
      </c>
      <c r="Q15" s="31">
        <v>1</v>
      </c>
      <c r="R15" s="46">
        <v>1</v>
      </c>
      <c r="S15" s="57">
        <f t="shared" si="5"/>
        <v>100</v>
      </c>
      <c r="T15" s="31">
        <v>1</v>
      </c>
      <c r="U15" s="46">
        <v>0</v>
      </c>
      <c r="V15" s="57">
        <f t="shared" si="6"/>
        <v>0</v>
      </c>
      <c r="W15" s="31">
        <v>1</v>
      </c>
      <c r="X15" s="46">
        <v>0</v>
      </c>
      <c r="Y15" s="57">
        <f t="shared" si="7"/>
        <v>0</v>
      </c>
      <c r="Z15" s="31">
        <v>1</v>
      </c>
      <c r="AA15" s="46">
        <v>0</v>
      </c>
      <c r="AB15" s="57">
        <f t="shared" si="8"/>
        <v>0</v>
      </c>
      <c r="AC15" s="29"/>
      <c r="AD15" s="32"/>
    </row>
    <row r="16" spans="1:32" s="33" customFormat="1" ht="18" customHeight="1" x14ac:dyDescent="0.25">
      <c r="A16" s="52" t="s">
        <v>37</v>
      </c>
      <c r="B16" s="31">
        <v>2</v>
      </c>
      <c r="C16" s="31">
        <v>3</v>
      </c>
      <c r="D16" s="57">
        <f t="shared" si="0"/>
        <v>150</v>
      </c>
      <c r="E16" s="31">
        <v>0</v>
      </c>
      <c r="F16" s="31">
        <v>1</v>
      </c>
      <c r="G16" s="57">
        <f t="shared" si="1"/>
        <v>0</v>
      </c>
      <c r="H16" s="31">
        <v>0</v>
      </c>
      <c r="I16" s="31">
        <v>0</v>
      </c>
      <c r="J16" s="57">
        <f t="shared" si="2"/>
        <v>0</v>
      </c>
      <c r="K16" s="31">
        <v>0</v>
      </c>
      <c r="L16" s="31">
        <v>0</v>
      </c>
      <c r="M16" s="57">
        <f t="shared" si="3"/>
        <v>0</v>
      </c>
      <c r="N16" s="31">
        <v>0</v>
      </c>
      <c r="O16" s="31">
        <v>0</v>
      </c>
      <c r="P16" s="57">
        <f t="shared" si="4"/>
        <v>0</v>
      </c>
      <c r="Q16" s="31">
        <v>0</v>
      </c>
      <c r="R16" s="46">
        <v>1</v>
      </c>
      <c r="S16" s="57">
        <f t="shared" si="5"/>
        <v>0</v>
      </c>
      <c r="T16" s="31">
        <v>2</v>
      </c>
      <c r="U16" s="46">
        <v>3</v>
      </c>
      <c r="V16" s="57">
        <f t="shared" si="6"/>
        <v>150</v>
      </c>
      <c r="W16" s="31">
        <v>0</v>
      </c>
      <c r="X16" s="46">
        <v>1</v>
      </c>
      <c r="Y16" s="57">
        <f t="shared" si="7"/>
        <v>0</v>
      </c>
      <c r="Z16" s="31">
        <v>0</v>
      </c>
      <c r="AA16" s="46">
        <v>1</v>
      </c>
      <c r="AB16" s="57">
        <f t="shared" si="8"/>
        <v>0</v>
      </c>
      <c r="AC16" s="29"/>
      <c r="AD16" s="32"/>
    </row>
    <row r="17" spans="1:30" s="33" customFormat="1" ht="18" customHeight="1" x14ac:dyDescent="0.25">
      <c r="A17" s="52" t="s">
        <v>38</v>
      </c>
      <c r="B17" s="31">
        <v>5</v>
      </c>
      <c r="C17" s="31">
        <v>3</v>
      </c>
      <c r="D17" s="57">
        <f t="shared" si="0"/>
        <v>60</v>
      </c>
      <c r="E17" s="31">
        <v>4</v>
      </c>
      <c r="F17" s="31">
        <v>3</v>
      </c>
      <c r="G17" s="57">
        <f t="shared" si="1"/>
        <v>75</v>
      </c>
      <c r="H17" s="31">
        <v>1</v>
      </c>
      <c r="I17" s="31">
        <v>0</v>
      </c>
      <c r="J17" s="57">
        <f t="shared" si="2"/>
        <v>0</v>
      </c>
      <c r="K17" s="31">
        <v>0</v>
      </c>
      <c r="L17" s="31">
        <v>0</v>
      </c>
      <c r="M17" s="57">
        <f t="shared" si="3"/>
        <v>0</v>
      </c>
      <c r="N17" s="31">
        <v>0</v>
      </c>
      <c r="O17" s="31">
        <v>0</v>
      </c>
      <c r="P17" s="57">
        <f t="shared" si="4"/>
        <v>0</v>
      </c>
      <c r="Q17" s="31">
        <v>4</v>
      </c>
      <c r="R17" s="46">
        <v>2</v>
      </c>
      <c r="S17" s="57">
        <f t="shared" si="5"/>
        <v>50</v>
      </c>
      <c r="T17" s="31">
        <v>2</v>
      </c>
      <c r="U17" s="46">
        <v>2</v>
      </c>
      <c r="V17" s="57">
        <f t="shared" si="6"/>
        <v>100</v>
      </c>
      <c r="W17" s="31">
        <v>1</v>
      </c>
      <c r="X17" s="46">
        <v>2</v>
      </c>
      <c r="Y17" s="57">
        <f t="shared" si="7"/>
        <v>200</v>
      </c>
      <c r="Z17" s="31">
        <v>1</v>
      </c>
      <c r="AA17" s="46">
        <v>2</v>
      </c>
      <c r="AB17" s="57">
        <f t="shared" si="8"/>
        <v>200</v>
      </c>
      <c r="AC17" s="29"/>
      <c r="AD17" s="32"/>
    </row>
    <row r="18" spans="1:30" s="33" customFormat="1" ht="18" customHeight="1" x14ac:dyDescent="0.25">
      <c r="A18" s="52" t="s">
        <v>39</v>
      </c>
      <c r="B18" s="31">
        <v>1</v>
      </c>
      <c r="C18" s="31">
        <v>0</v>
      </c>
      <c r="D18" s="57">
        <f t="shared" si="0"/>
        <v>0</v>
      </c>
      <c r="E18" s="31">
        <v>1</v>
      </c>
      <c r="F18" s="31">
        <v>0</v>
      </c>
      <c r="G18" s="57">
        <f t="shared" si="1"/>
        <v>0</v>
      </c>
      <c r="H18" s="31">
        <v>0</v>
      </c>
      <c r="I18" s="31">
        <v>0</v>
      </c>
      <c r="J18" s="57">
        <f t="shared" si="2"/>
        <v>0</v>
      </c>
      <c r="K18" s="31">
        <v>1</v>
      </c>
      <c r="L18" s="31">
        <v>0</v>
      </c>
      <c r="M18" s="57">
        <f t="shared" si="3"/>
        <v>0</v>
      </c>
      <c r="N18" s="31">
        <v>0</v>
      </c>
      <c r="O18" s="31">
        <v>0</v>
      </c>
      <c r="P18" s="57">
        <f t="shared" si="4"/>
        <v>0</v>
      </c>
      <c r="Q18" s="31">
        <v>1</v>
      </c>
      <c r="R18" s="46">
        <v>0</v>
      </c>
      <c r="S18" s="57">
        <f t="shared" si="5"/>
        <v>0</v>
      </c>
      <c r="T18" s="31">
        <v>1</v>
      </c>
      <c r="U18" s="46">
        <v>0</v>
      </c>
      <c r="V18" s="57">
        <f t="shared" si="6"/>
        <v>0</v>
      </c>
      <c r="W18" s="31">
        <v>1</v>
      </c>
      <c r="X18" s="46">
        <v>0</v>
      </c>
      <c r="Y18" s="57">
        <f t="shared" si="7"/>
        <v>0</v>
      </c>
      <c r="Z18" s="31">
        <v>1</v>
      </c>
      <c r="AA18" s="46">
        <v>0</v>
      </c>
      <c r="AB18" s="57">
        <f t="shared" si="8"/>
        <v>0</v>
      </c>
      <c r="AC18" s="29"/>
      <c r="AD18" s="32"/>
    </row>
    <row r="19" spans="1:30" s="33" customFormat="1" ht="18" customHeight="1" x14ac:dyDescent="0.25">
      <c r="A19" s="52" t="s">
        <v>40</v>
      </c>
      <c r="B19" s="31">
        <v>6</v>
      </c>
      <c r="C19" s="31">
        <v>9</v>
      </c>
      <c r="D19" s="57">
        <f t="shared" si="0"/>
        <v>150</v>
      </c>
      <c r="E19" s="31">
        <v>6</v>
      </c>
      <c r="F19" s="31">
        <v>9</v>
      </c>
      <c r="G19" s="57">
        <f t="shared" si="1"/>
        <v>150</v>
      </c>
      <c r="H19" s="31">
        <v>1</v>
      </c>
      <c r="I19" s="31">
        <v>0</v>
      </c>
      <c r="J19" s="57">
        <f t="shared" si="2"/>
        <v>0</v>
      </c>
      <c r="K19" s="31">
        <v>0</v>
      </c>
      <c r="L19" s="31">
        <v>0</v>
      </c>
      <c r="M19" s="57">
        <f t="shared" si="3"/>
        <v>0</v>
      </c>
      <c r="N19" s="31">
        <v>0</v>
      </c>
      <c r="O19" s="31">
        <v>0</v>
      </c>
      <c r="P19" s="57">
        <f t="shared" si="4"/>
        <v>0</v>
      </c>
      <c r="Q19" s="31">
        <v>5</v>
      </c>
      <c r="R19" s="46">
        <v>9</v>
      </c>
      <c r="S19" s="57">
        <f t="shared" si="5"/>
        <v>180</v>
      </c>
      <c r="T19" s="31">
        <v>2</v>
      </c>
      <c r="U19" s="46">
        <v>8</v>
      </c>
      <c r="V19" s="57">
        <f t="shared" si="6"/>
        <v>400</v>
      </c>
      <c r="W19" s="31">
        <v>2</v>
      </c>
      <c r="X19" s="46">
        <v>8</v>
      </c>
      <c r="Y19" s="57">
        <f t="shared" si="7"/>
        <v>400</v>
      </c>
      <c r="Z19" s="31">
        <v>2</v>
      </c>
      <c r="AA19" s="46">
        <v>7</v>
      </c>
      <c r="AB19" s="57">
        <f t="shared" si="8"/>
        <v>350</v>
      </c>
      <c r="AC19" s="29"/>
      <c r="AD19" s="32"/>
    </row>
    <row r="20" spans="1:30" s="33" customFormat="1" ht="18" customHeight="1" x14ac:dyDescent="0.25">
      <c r="A20" s="52" t="s">
        <v>41</v>
      </c>
      <c r="B20" s="31">
        <v>12</v>
      </c>
      <c r="C20" s="31">
        <v>0</v>
      </c>
      <c r="D20" s="57">
        <f t="shared" si="0"/>
        <v>0</v>
      </c>
      <c r="E20" s="31">
        <v>11</v>
      </c>
      <c r="F20" s="31">
        <v>0</v>
      </c>
      <c r="G20" s="57">
        <f t="shared" si="1"/>
        <v>0</v>
      </c>
      <c r="H20" s="31">
        <v>2</v>
      </c>
      <c r="I20" s="31">
        <v>0</v>
      </c>
      <c r="J20" s="57">
        <f t="shared" si="2"/>
        <v>0</v>
      </c>
      <c r="K20" s="31">
        <v>0</v>
      </c>
      <c r="L20" s="31">
        <v>0</v>
      </c>
      <c r="M20" s="57">
        <f t="shared" si="3"/>
        <v>0</v>
      </c>
      <c r="N20" s="31">
        <v>2</v>
      </c>
      <c r="O20" s="31">
        <v>0</v>
      </c>
      <c r="P20" s="57">
        <f t="shared" si="4"/>
        <v>0</v>
      </c>
      <c r="Q20" s="31">
        <v>10</v>
      </c>
      <c r="R20" s="46">
        <v>0</v>
      </c>
      <c r="S20" s="57">
        <f t="shared" si="5"/>
        <v>0</v>
      </c>
      <c r="T20" s="31">
        <v>7</v>
      </c>
      <c r="U20" s="46">
        <v>0</v>
      </c>
      <c r="V20" s="57">
        <f t="shared" si="6"/>
        <v>0</v>
      </c>
      <c r="W20" s="31">
        <v>6</v>
      </c>
      <c r="X20" s="46">
        <v>0</v>
      </c>
      <c r="Y20" s="57">
        <f t="shared" si="7"/>
        <v>0</v>
      </c>
      <c r="Z20" s="31">
        <v>4</v>
      </c>
      <c r="AA20" s="46">
        <v>0</v>
      </c>
      <c r="AB20" s="57">
        <f t="shared" si="8"/>
        <v>0</v>
      </c>
      <c r="AC20" s="29"/>
      <c r="AD20" s="32"/>
    </row>
    <row r="21" spans="1:30" s="33" customFormat="1" ht="18" customHeight="1" x14ac:dyDescent="0.25">
      <c r="A21" s="52" t="s">
        <v>42</v>
      </c>
      <c r="B21" s="31">
        <v>9</v>
      </c>
      <c r="C21" s="31">
        <v>4</v>
      </c>
      <c r="D21" s="57">
        <f t="shared" si="0"/>
        <v>44.444444444444443</v>
      </c>
      <c r="E21" s="31">
        <v>9</v>
      </c>
      <c r="F21" s="31">
        <v>4</v>
      </c>
      <c r="G21" s="57">
        <f t="shared" si="1"/>
        <v>44.444444444444443</v>
      </c>
      <c r="H21" s="31">
        <v>0</v>
      </c>
      <c r="I21" s="31">
        <v>1</v>
      </c>
      <c r="J21" s="57">
        <f t="shared" si="2"/>
        <v>0</v>
      </c>
      <c r="K21" s="31">
        <v>1</v>
      </c>
      <c r="L21" s="31">
        <v>0</v>
      </c>
      <c r="M21" s="57">
        <f t="shared" si="3"/>
        <v>0</v>
      </c>
      <c r="N21" s="31">
        <v>0</v>
      </c>
      <c r="O21" s="31">
        <v>0</v>
      </c>
      <c r="P21" s="57">
        <f t="shared" si="4"/>
        <v>0</v>
      </c>
      <c r="Q21" s="31">
        <v>8</v>
      </c>
      <c r="R21" s="46">
        <v>2</v>
      </c>
      <c r="S21" s="57">
        <f t="shared" si="5"/>
        <v>25</v>
      </c>
      <c r="T21" s="31">
        <v>4</v>
      </c>
      <c r="U21" s="46">
        <v>3</v>
      </c>
      <c r="V21" s="57">
        <f t="shared" si="6"/>
        <v>75</v>
      </c>
      <c r="W21" s="31">
        <v>4</v>
      </c>
      <c r="X21" s="46">
        <v>3</v>
      </c>
      <c r="Y21" s="57">
        <f t="shared" si="7"/>
        <v>75</v>
      </c>
      <c r="Z21" s="31">
        <v>4</v>
      </c>
      <c r="AA21" s="46">
        <v>3</v>
      </c>
      <c r="AB21" s="57">
        <f t="shared" si="8"/>
        <v>75</v>
      </c>
      <c r="AC21" s="29"/>
      <c r="AD21" s="32"/>
    </row>
    <row r="22" spans="1:30" s="33" customFormat="1" ht="18" customHeight="1" x14ac:dyDescent="0.25">
      <c r="A22" s="52" t="s">
        <v>43</v>
      </c>
      <c r="B22" s="31">
        <v>0</v>
      </c>
      <c r="C22" s="31">
        <v>0</v>
      </c>
      <c r="D22" s="57">
        <f t="shared" si="0"/>
        <v>0</v>
      </c>
      <c r="E22" s="31">
        <v>0</v>
      </c>
      <c r="F22" s="31">
        <v>0</v>
      </c>
      <c r="G22" s="57">
        <f t="shared" si="1"/>
        <v>0</v>
      </c>
      <c r="H22" s="31">
        <v>0</v>
      </c>
      <c r="I22" s="31">
        <v>0</v>
      </c>
      <c r="J22" s="57">
        <f t="shared" si="2"/>
        <v>0</v>
      </c>
      <c r="K22" s="31">
        <v>0</v>
      </c>
      <c r="L22" s="31">
        <v>0</v>
      </c>
      <c r="M22" s="57">
        <f t="shared" si="3"/>
        <v>0</v>
      </c>
      <c r="N22" s="31">
        <v>0</v>
      </c>
      <c r="O22" s="31">
        <v>0</v>
      </c>
      <c r="P22" s="57">
        <f t="shared" si="4"/>
        <v>0</v>
      </c>
      <c r="Q22" s="31">
        <v>0</v>
      </c>
      <c r="R22" s="46">
        <v>0</v>
      </c>
      <c r="S22" s="57">
        <f t="shared" si="5"/>
        <v>0</v>
      </c>
      <c r="T22" s="31">
        <v>0</v>
      </c>
      <c r="U22" s="46">
        <v>0</v>
      </c>
      <c r="V22" s="57">
        <f t="shared" si="6"/>
        <v>0</v>
      </c>
      <c r="W22" s="31">
        <v>0</v>
      </c>
      <c r="X22" s="46">
        <v>0</v>
      </c>
      <c r="Y22" s="57">
        <f t="shared" si="7"/>
        <v>0</v>
      </c>
      <c r="Z22" s="31">
        <v>0</v>
      </c>
      <c r="AA22" s="46">
        <v>0</v>
      </c>
      <c r="AB22" s="57">
        <f t="shared" si="8"/>
        <v>0</v>
      </c>
      <c r="AC22" s="29"/>
      <c r="AD22" s="32"/>
    </row>
    <row r="23" spans="1:30" s="33" customFormat="1" ht="18" customHeight="1" x14ac:dyDescent="0.25">
      <c r="A23" s="52" t="s">
        <v>44</v>
      </c>
      <c r="B23" s="31">
        <v>0</v>
      </c>
      <c r="C23" s="31">
        <v>0</v>
      </c>
      <c r="D23" s="57">
        <f t="shared" si="0"/>
        <v>0</v>
      </c>
      <c r="E23" s="31">
        <v>0</v>
      </c>
      <c r="F23" s="31">
        <v>0</v>
      </c>
      <c r="G23" s="57">
        <f t="shared" si="1"/>
        <v>0</v>
      </c>
      <c r="H23" s="31">
        <v>0</v>
      </c>
      <c r="I23" s="31">
        <v>0</v>
      </c>
      <c r="J23" s="57">
        <f t="shared" si="2"/>
        <v>0</v>
      </c>
      <c r="K23" s="31">
        <v>0</v>
      </c>
      <c r="L23" s="31">
        <v>0</v>
      </c>
      <c r="M23" s="57">
        <f t="shared" si="3"/>
        <v>0</v>
      </c>
      <c r="N23" s="31">
        <v>0</v>
      </c>
      <c r="O23" s="31">
        <v>0</v>
      </c>
      <c r="P23" s="57">
        <f t="shared" si="4"/>
        <v>0</v>
      </c>
      <c r="Q23" s="31">
        <v>0</v>
      </c>
      <c r="R23" s="46">
        <v>0</v>
      </c>
      <c r="S23" s="57">
        <f t="shared" si="5"/>
        <v>0</v>
      </c>
      <c r="T23" s="31">
        <v>8</v>
      </c>
      <c r="U23" s="46">
        <v>0</v>
      </c>
      <c r="V23" s="57">
        <f t="shared" si="6"/>
        <v>0</v>
      </c>
      <c r="W23" s="31">
        <v>8</v>
      </c>
      <c r="X23" s="46">
        <v>0</v>
      </c>
      <c r="Y23" s="57">
        <f t="shared" si="7"/>
        <v>0</v>
      </c>
      <c r="Z23" s="31">
        <v>0</v>
      </c>
      <c r="AA23" s="46">
        <v>0</v>
      </c>
      <c r="AB23" s="57">
        <f t="shared" si="8"/>
        <v>0</v>
      </c>
      <c r="AC23" s="29"/>
      <c r="AD23" s="32"/>
    </row>
    <row r="24" spans="1:30" s="33" customFormat="1" ht="18" customHeight="1" x14ac:dyDescent="0.25">
      <c r="A24" s="52" t="s">
        <v>45</v>
      </c>
      <c r="B24" s="31">
        <v>11</v>
      </c>
      <c r="C24" s="31">
        <v>10</v>
      </c>
      <c r="D24" s="57">
        <f t="shared" si="0"/>
        <v>90.909090909090907</v>
      </c>
      <c r="E24" s="31">
        <v>10</v>
      </c>
      <c r="F24" s="31">
        <v>9</v>
      </c>
      <c r="G24" s="57">
        <f t="shared" si="1"/>
        <v>90</v>
      </c>
      <c r="H24" s="31">
        <v>3</v>
      </c>
      <c r="I24" s="31">
        <v>2</v>
      </c>
      <c r="J24" s="57">
        <f t="shared" si="2"/>
        <v>66.666666666666657</v>
      </c>
      <c r="K24" s="31">
        <v>0</v>
      </c>
      <c r="L24" s="31">
        <v>0</v>
      </c>
      <c r="M24" s="57">
        <f t="shared" si="3"/>
        <v>0</v>
      </c>
      <c r="N24" s="31">
        <v>0</v>
      </c>
      <c r="O24" s="31">
        <v>0</v>
      </c>
      <c r="P24" s="57">
        <f t="shared" si="4"/>
        <v>0</v>
      </c>
      <c r="Q24" s="31">
        <v>10</v>
      </c>
      <c r="R24" s="46">
        <v>7</v>
      </c>
      <c r="S24" s="57">
        <f t="shared" si="5"/>
        <v>70</v>
      </c>
      <c r="T24" s="31">
        <v>2</v>
      </c>
      <c r="U24" s="46">
        <v>8</v>
      </c>
      <c r="V24" s="57">
        <f t="shared" si="6"/>
        <v>400</v>
      </c>
      <c r="W24" s="31">
        <v>1</v>
      </c>
      <c r="X24" s="46">
        <v>7</v>
      </c>
      <c r="Y24" s="57">
        <f t="shared" si="7"/>
        <v>700</v>
      </c>
      <c r="Z24" s="31">
        <v>7</v>
      </c>
      <c r="AA24" s="46">
        <v>7</v>
      </c>
      <c r="AB24" s="57">
        <f t="shared" si="8"/>
        <v>100</v>
      </c>
      <c r="AC24" s="29"/>
      <c r="AD24" s="32"/>
    </row>
    <row r="25" spans="1:30" s="33" customFormat="1" ht="18" customHeight="1" x14ac:dyDescent="0.25">
      <c r="A25" s="53" t="s">
        <v>46</v>
      </c>
      <c r="B25" s="31">
        <v>4</v>
      </c>
      <c r="C25" s="31">
        <v>2</v>
      </c>
      <c r="D25" s="57">
        <f t="shared" si="0"/>
        <v>50</v>
      </c>
      <c r="E25" s="31">
        <v>4</v>
      </c>
      <c r="F25" s="31">
        <v>2</v>
      </c>
      <c r="G25" s="57">
        <f t="shared" si="1"/>
        <v>50</v>
      </c>
      <c r="H25" s="31">
        <v>2</v>
      </c>
      <c r="I25" s="31">
        <v>0</v>
      </c>
      <c r="J25" s="57">
        <f t="shared" si="2"/>
        <v>0</v>
      </c>
      <c r="K25" s="31">
        <v>0</v>
      </c>
      <c r="L25" s="31">
        <v>0</v>
      </c>
      <c r="M25" s="57">
        <f t="shared" si="3"/>
        <v>0</v>
      </c>
      <c r="N25" s="31">
        <v>0</v>
      </c>
      <c r="O25" s="31">
        <v>0</v>
      </c>
      <c r="P25" s="57">
        <f t="shared" si="4"/>
        <v>0</v>
      </c>
      <c r="Q25" s="31">
        <v>3</v>
      </c>
      <c r="R25" s="46">
        <v>2</v>
      </c>
      <c r="S25" s="57">
        <f t="shared" si="5"/>
        <v>66.666666666666657</v>
      </c>
      <c r="T25" s="31">
        <v>0</v>
      </c>
      <c r="U25" s="46">
        <v>2</v>
      </c>
      <c r="V25" s="57">
        <f t="shared" si="6"/>
        <v>0</v>
      </c>
      <c r="W25" s="31">
        <v>0</v>
      </c>
      <c r="X25" s="46">
        <v>2</v>
      </c>
      <c r="Y25" s="57">
        <f t="shared" si="7"/>
        <v>0</v>
      </c>
      <c r="Z25" s="31">
        <v>1</v>
      </c>
      <c r="AA25" s="46">
        <v>2</v>
      </c>
      <c r="AB25" s="57">
        <f t="shared" si="8"/>
        <v>200</v>
      </c>
      <c r="AC25" s="29"/>
      <c r="AD25" s="32"/>
    </row>
    <row r="26" spans="1:30" s="33" customFormat="1" ht="18" customHeight="1" x14ac:dyDescent="0.25">
      <c r="A26" s="52" t="s">
        <v>47</v>
      </c>
      <c r="B26" s="31">
        <v>188</v>
      </c>
      <c r="C26" s="31">
        <v>213</v>
      </c>
      <c r="D26" s="57">
        <f t="shared" si="0"/>
        <v>113.29787234042554</v>
      </c>
      <c r="E26" s="31">
        <v>140</v>
      </c>
      <c r="F26" s="31">
        <v>160</v>
      </c>
      <c r="G26" s="57">
        <f t="shared" si="1"/>
        <v>114.28571428571428</v>
      </c>
      <c r="H26" s="31">
        <v>18</v>
      </c>
      <c r="I26" s="31">
        <v>11</v>
      </c>
      <c r="J26" s="57">
        <f t="shared" si="2"/>
        <v>61.111111111111114</v>
      </c>
      <c r="K26" s="31">
        <v>2</v>
      </c>
      <c r="L26" s="31">
        <v>0</v>
      </c>
      <c r="M26" s="57">
        <f t="shared" si="3"/>
        <v>0</v>
      </c>
      <c r="N26" s="31">
        <v>0</v>
      </c>
      <c r="O26" s="31">
        <v>0</v>
      </c>
      <c r="P26" s="57">
        <f t="shared" si="4"/>
        <v>0</v>
      </c>
      <c r="Q26" s="31">
        <v>103</v>
      </c>
      <c r="R26" s="46">
        <v>53</v>
      </c>
      <c r="S26" s="57">
        <f t="shared" si="5"/>
        <v>51.456310679611647</v>
      </c>
      <c r="T26" s="31">
        <v>151</v>
      </c>
      <c r="U26" s="46">
        <v>161</v>
      </c>
      <c r="V26" s="57">
        <f t="shared" si="6"/>
        <v>106.62251655629137</v>
      </c>
      <c r="W26" s="31">
        <v>104</v>
      </c>
      <c r="X26" s="46">
        <v>113</v>
      </c>
      <c r="Y26" s="57">
        <f t="shared" si="7"/>
        <v>108.65384615384615</v>
      </c>
      <c r="Z26" s="31">
        <v>97</v>
      </c>
      <c r="AA26" s="46">
        <v>98</v>
      </c>
      <c r="AB26" s="57">
        <f t="shared" si="8"/>
        <v>101.03092783505154</v>
      </c>
      <c r="AC26" s="29"/>
      <c r="AD26" s="32"/>
    </row>
    <row r="27" spans="1:30" s="33" customFormat="1" ht="18" customHeight="1" x14ac:dyDescent="0.25">
      <c r="A27" s="52" t="s">
        <v>48</v>
      </c>
      <c r="B27" s="31">
        <v>50</v>
      </c>
      <c r="C27" s="31">
        <v>51</v>
      </c>
      <c r="D27" s="57">
        <f t="shared" si="0"/>
        <v>102</v>
      </c>
      <c r="E27" s="31">
        <v>21</v>
      </c>
      <c r="F27" s="31">
        <v>12</v>
      </c>
      <c r="G27" s="57">
        <f t="shared" si="1"/>
        <v>57.142857142857139</v>
      </c>
      <c r="H27" s="31">
        <v>3</v>
      </c>
      <c r="I27" s="31">
        <v>1</v>
      </c>
      <c r="J27" s="57">
        <f t="shared" si="2"/>
        <v>33.333333333333329</v>
      </c>
      <c r="K27" s="31">
        <v>1</v>
      </c>
      <c r="L27" s="31">
        <v>0</v>
      </c>
      <c r="M27" s="57">
        <f t="shared" si="3"/>
        <v>0</v>
      </c>
      <c r="N27" s="31">
        <v>1</v>
      </c>
      <c r="O27" s="31">
        <v>0</v>
      </c>
      <c r="P27" s="57">
        <f t="shared" si="4"/>
        <v>0</v>
      </c>
      <c r="Q27" s="31">
        <v>20</v>
      </c>
      <c r="R27" s="46">
        <v>10</v>
      </c>
      <c r="S27" s="57">
        <f t="shared" si="5"/>
        <v>50</v>
      </c>
      <c r="T27" s="31">
        <v>45</v>
      </c>
      <c r="U27" s="46">
        <v>46</v>
      </c>
      <c r="V27" s="57">
        <f t="shared" si="6"/>
        <v>102.22222222222221</v>
      </c>
      <c r="W27" s="31">
        <v>16</v>
      </c>
      <c r="X27" s="46">
        <v>7</v>
      </c>
      <c r="Y27" s="57">
        <f t="shared" si="7"/>
        <v>43.75</v>
      </c>
      <c r="Z27" s="31">
        <v>14</v>
      </c>
      <c r="AA27" s="46">
        <v>6</v>
      </c>
      <c r="AB27" s="57">
        <f t="shared" si="8"/>
        <v>42.857142857142854</v>
      </c>
      <c r="AC27" s="29"/>
      <c r="AD27" s="32"/>
    </row>
    <row r="28" spans="1:30" s="33" customFormat="1" ht="18" customHeight="1" x14ac:dyDescent="0.25">
      <c r="A28" s="54" t="s">
        <v>49</v>
      </c>
      <c r="B28" s="31">
        <v>33</v>
      </c>
      <c r="C28" s="31">
        <v>28</v>
      </c>
      <c r="D28" s="57">
        <f t="shared" si="0"/>
        <v>84.848484848484844</v>
      </c>
      <c r="E28" s="31">
        <v>27</v>
      </c>
      <c r="F28" s="31">
        <v>21</v>
      </c>
      <c r="G28" s="57">
        <f t="shared" si="1"/>
        <v>77.777777777777786</v>
      </c>
      <c r="H28" s="31">
        <v>1</v>
      </c>
      <c r="I28" s="31">
        <v>2</v>
      </c>
      <c r="J28" s="57">
        <f t="shared" si="2"/>
        <v>200</v>
      </c>
      <c r="K28" s="31">
        <v>1</v>
      </c>
      <c r="L28" s="31">
        <v>0</v>
      </c>
      <c r="M28" s="57">
        <f t="shared" si="3"/>
        <v>0</v>
      </c>
      <c r="N28" s="31">
        <v>0</v>
      </c>
      <c r="O28" s="31">
        <v>0</v>
      </c>
      <c r="P28" s="57">
        <f t="shared" si="4"/>
        <v>0</v>
      </c>
      <c r="Q28" s="31">
        <v>27</v>
      </c>
      <c r="R28" s="46">
        <v>20</v>
      </c>
      <c r="S28" s="57">
        <f t="shared" si="5"/>
        <v>74.074074074074076</v>
      </c>
      <c r="T28" s="31">
        <v>25</v>
      </c>
      <c r="U28" s="46">
        <v>22</v>
      </c>
      <c r="V28" s="57">
        <f t="shared" si="6"/>
        <v>88</v>
      </c>
      <c r="W28" s="31">
        <v>19</v>
      </c>
      <c r="X28" s="46">
        <v>15</v>
      </c>
      <c r="Y28" s="57">
        <f t="shared" si="7"/>
        <v>78.94736842105263</v>
      </c>
      <c r="Z28" s="31">
        <v>16</v>
      </c>
      <c r="AA28" s="46">
        <v>15</v>
      </c>
      <c r="AB28" s="57">
        <f t="shared" si="8"/>
        <v>93.75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B1:M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view="pageBreakPreview" zoomScale="80" zoomScaleNormal="70" zoomScaleSheetLayoutView="80" workbookViewId="0">
      <selection activeCell="C11" sqref="C11"/>
    </sheetView>
  </sheetViews>
  <sheetFormatPr defaultColWidth="8" defaultRowHeight="12.75" x14ac:dyDescent="0.2"/>
  <cols>
    <col min="1" max="1" width="60.85546875" style="2" customWidth="1"/>
    <col min="2" max="3" width="18.28515625" style="2" customWidth="1"/>
    <col min="4" max="4" width="13.85546875" style="2" customWidth="1"/>
    <col min="5" max="5" width="14.42578125" style="2" customWidth="1"/>
    <col min="6" max="16384" width="8" style="2"/>
  </cols>
  <sheetData>
    <row r="1" spans="1:11" ht="59.25" customHeight="1" x14ac:dyDescent="0.2">
      <c r="A1" s="69" t="s">
        <v>52</v>
      </c>
      <c r="B1" s="69"/>
      <c r="C1" s="69"/>
      <c r="D1" s="69"/>
      <c r="E1" s="69"/>
    </row>
    <row r="2" spans="1:11" ht="28.5" customHeight="1" x14ac:dyDescent="0.2">
      <c r="A2" s="94" t="s">
        <v>23</v>
      </c>
      <c r="B2" s="94"/>
      <c r="C2" s="94"/>
      <c r="D2" s="94"/>
      <c r="E2" s="94"/>
    </row>
    <row r="3" spans="1:11" s="3" customFormat="1" ht="23.25" customHeight="1" x14ac:dyDescent="0.25">
      <c r="A3" s="74" t="s">
        <v>0</v>
      </c>
      <c r="B3" s="70" t="s">
        <v>71</v>
      </c>
      <c r="C3" s="70" t="s">
        <v>72</v>
      </c>
      <c r="D3" s="72" t="s">
        <v>1</v>
      </c>
      <c r="E3" s="73"/>
    </row>
    <row r="4" spans="1:11" s="3" customFormat="1" ht="42" customHeight="1" x14ac:dyDescent="0.25">
      <c r="A4" s="75"/>
      <c r="B4" s="71"/>
      <c r="C4" s="71"/>
      <c r="D4" s="4" t="s">
        <v>2</v>
      </c>
      <c r="E4" s="5" t="s">
        <v>61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31.5" customHeight="1" x14ac:dyDescent="0.25">
      <c r="A6" s="9" t="s">
        <v>54</v>
      </c>
      <c r="B6" s="58">
        <f>'8'!B7</f>
        <v>150</v>
      </c>
      <c r="C6" s="58">
        <f>'8'!C7</f>
        <v>178</v>
      </c>
      <c r="D6" s="55">
        <f>IF(B6=0,0,C6/B6)*100</f>
        <v>118.66666666666667</v>
      </c>
      <c r="E6" s="49">
        <f>C6-B6</f>
        <v>28</v>
      </c>
      <c r="K6" s="11"/>
    </row>
    <row r="7" spans="1:11" s="3" customFormat="1" ht="31.5" customHeight="1" x14ac:dyDescent="0.25">
      <c r="A7" s="9" t="s">
        <v>55</v>
      </c>
      <c r="B7" s="58">
        <f>'8'!E7</f>
        <v>78</v>
      </c>
      <c r="C7" s="58">
        <f>'8'!F7</f>
        <v>104</v>
      </c>
      <c r="D7" s="55">
        <f t="shared" ref="D7:D11" si="0">IF(B7=0,0,C7/B7)*100</f>
        <v>133.33333333333331</v>
      </c>
      <c r="E7" s="49">
        <f t="shared" ref="E7:E11" si="1">C7-B7</f>
        <v>26</v>
      </c>
      <c r="K7" s="11"/>
    </row>
    <row r="8" spans="1:11" s="3" customFormat="1" ht="54.75" customHeight="1" x14ac:dyDescent="0.25">
      <c r="A8" s="12" t="s">
        <v>56</v>
      </c>
      <c r="B8" s="58">
        <f>'8'!H7</f>
        <v>16</v>
      </c>
      <c r="C8" s="58">
        <f>'8'!I7</f>
        <v>17</v>
      </c>
      <c r="D8" s="55">
        <f t="shared" si="0"/>
        <v>106.25</v>
      </c>
      <c r="E8" s="49">
        <f t="shared" si="1"/>
        <v>1</v>
      </c>
      <c r="K8" s="11"/>
    </row>
    <row r="9" spans="1:11" s="3" customFormat="1" ht="35.25" customHeight="1" x14ac:dyDescent="0.25">
      <c r="A9" s="13" t="s">
        <v>57</v>
      </c>
      <c r="B9" s="58">
        <f>'8'!K7</f>
        <v>3</v>
      </c>
      <c r="C9" s="58">
        <f>'8'!L7</f>
        <v>1</v>
      </c>
      <c r="D9" s="55">
        <f t="shared" si="0"/>
        <v>33.333333333333329</v>
      </c>
      <c r="E9" s="49">
        <f t="shared" si="1"/>
        <v>-2</v>
      </c>
      <c r="K9" s="11"/>
    </row>
    <row r="10" spans="1:11" s="3" customFormat="1" ht="45.75" customHeight="1" x14ac:dyDescent="0.25">
      <c r="A10" s="13" t="s">
        <v>20</v>
      </c>
      <c r="B10" s="58">
        <f>'8'!N7</f>
        <v>4</v>
      </c>
      <c r="C10" s="58">
        <f>'8'!O7</f>
        <v>1</v>
      </c>
      <c r="D10" s="55">
        <f t="shared" si="0"/>
        <v>25</v>
      </c>
      <c r="E10" s="49">
        <f t="shared" si="1"/>
        <v>-3</v>
      </c>
      <c r="K10" s="11"/>
    </row>
    <row r="11" spans="1:11" s="3" customFormat="1" ht="55.5" customHeight="1" x14ac:dyDescent="0.25">
      <c r="A11" s="13" t="s">
        <v>58</v>
      </c>
      <c r="B11" s="58">
        <f>'8'!Q7</f>
        <v>64</v>
      </c>
      <c r="C11" s="58">
        <f>'8'!R7</f>
        <v>63</v>
      </c>
      <c r="D11" s="55">
        <f t="shared" si="0"/>
        <v>98.4375</v>
      </c>
      <c r="E11" s="49">
        <f t="shared" si="1"/>
        <v>-1</v>
      </c>
      <c r="K11" s="11"/>
    </row>
    <row r="12" spans="1:11" s="3" customFormat="1" ht="12.75" customHeight="1" x14ac:dyDescent="0.25">
      <c r="A12" s="76" t="s">
        <v>4</v>
      </c>
      <c r="B12" s="77"/>
      <c r="C12" s="77"/>
      <c r="D12" s="77"/>
      <c r="E12" s="77"/>
      <c r="K12" s="11"/>
    </row>
    <row r="13" spans="1:11" s="3" customFormat="1" ht="15" customHeight="1" x14ac:dyDescent="0.25">
      <c r="A13" s="78"/>
      <c r="B13" s="79"/>
      <c r="C13" s="79"/>
      <c r="D13" s="79"/>
      <c r="E13" s="79"/>
      <c r="K13" s="11"/>
    </row>
    <row r="14" spans="1:11" s="3" customFormat="1" ht="20.25" customHeight="1" x14ac:dyDescent="0.25">
      <c r="A14" s="74" t="s">
        <v>0</v>
      </c>
      <c r="B14" s="80" t="s">
        <v>73</v>
      </c>
      <c r="C14" s="80" t="s">
        <v>74</v>
      </c>
      <c r="D14" s="72" t="s">
        <v>1</v>
      </c>
      <c r="E14" s="73"/>
      <c r="K14" s="11"/>
    </row>
    <row r="15" spans="1:11" ht="35.25" customHeight="1" x14ac:dyDescent="0.2">
      <c r="A15" s="75"/>
      <c r="B15" s="80"/>
      <c r="C15" s="80"/>
      <c r="D15" s="4" t="s">
        <v>2</v>
      </c>
      <c r="E15" s="5" t="s">
        <v>61</v>
      </c>
      <c r="K15" s="11"/>
    </row>
    <row r="16" spans="1:11" ht="24" customHeight="1" x14ac:dyDescent="0.2">
      <c r="A16" s="9" t="s">
        <v>54</v>
      </c>
      <c r="B16" s="59">
        <f>'8'!T7</f>
        <v>120</v>
      </c>
      <c r="C16" s="59">
        <f>'8'!U7</f>
        <v>132</v>
      </c>
      <c r="D16" s="48">
        <f t="shared" ref="D16:D18" si="2">C16/B16%</f>
        <v>110</v>
      </c>
      <c r="E16" s="49">
        <f t="shared" ref="E16:E18" si="3">C16-B16</f>
        <v>12</v>
      </c>
      <c r="K16" s="11"/>
    </row>
    <row r="17" spans="1:11" ht="25.5" customHeight="1" x14ac:dyDescent="0.2">
      <c r="A17" s="1" t="s">
        <v>55</v>
      </c>
      <c r="B17" s="59">
        <f>'8'!W7</f>
        <v>53</v>
      </c>
      <c r="C17" s="59">
        <f>'8'!X7</f>
        <v>71</v>
      </c>
      <c r="D17" s="48">
        <f t="shared" si="2"/>
        <v>133.96226415094338</v>
      </c>
      <c r="E17" s="49">
        <f t="shared" si="3"/>
        <v>18</v>
      </c>
      <c r="K17" s="11"/>
    </row>
    <row r="18" spans="1:11" ht="33.75" customHeight="1" x14ac:dyDescent="0.2">
      <c r="A18" s="1" t="s">
        <v>59</v>
      </c>
      <c r="B18" s="59">
        <f>'8'!Z7</f>
        <v>41</v>
      </c>
      <c r="C18" s="59">
        <f>'8'!AA7</f>
        <v>51</v>
      </c>
      <c r="D18" s="48">
        <f t="shared" si="2"/>
        <v>124.39024390243902</v>
      </c>
      <c r="E18" s="49">
        <f t="shared" si="3"/>
        <v>10</v>
      </c>
      <c r="K18" s="11"/>
    </row>
  </sheetData>
  <mergeCells count="11">
    <mergeCell ref="A14:A15"/>
    <mergeCell ref="B14:B15"/>
    <mergeCell ref="C14:C15"/>
    <mergeCell ref="D14:E14"/>
    <mergeCell ref="A2:E2"/>
    <mergeCell ref="A12:E13"/>
    <mergeCell ref="A1:E1"/>
    <mergeCell ref="A3:A4"/>
    <mergeCell ref="B3:B4"/>
    <mergeCell ref="C3:C4"/>
    <mergeCell ref="D3:E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4"/>
  <sheetViews>
    <sheetView view="pageBreakPreview" zoomScale="87" zoomScaleNormal="75" zoomScaleSheetLayoutView="87" workbookViewId="0">
      <pane xSplit="1" ySplit="6" topLeftCell="M7" activePane="bottomRight" state="frozen"/>
      <selection activeCell="D8" sqref="D8"/>
      <selection pane="topRight" activeCell="D8" sqref="D8"/>
      <selection pane="bottomLeft" activeCell="D8" sqref="D8"/>
      <selection pane="bottomRight" activeCell="A7" sqref="A7:XFD7"/>
    </sheetView>
  </sheetViews>
  <sheetFormatPr defaultRowHeight="14.25" x14ac:dyDescent="0.2"/>
  <cols>
    <col min="1" max="1" width="29.140625" style="37" customWidth="1"/>
    <col min="2" max="2" width="9.42578125" style="37" customWidth="1"/>
    <col min="3" max="4" width="8.28515625" style="37" customWidth="1"/>
    <col min="5" max="5" width="8.7109375" style="37" customWidth="1"/>
    <col min="6" max="6" width="8.85546875" style="37" customWidth="1"/>
    <col min="7" max="7" width="7.42578125" style="37" customWidth="1"/>
    <col min="8" max="8" width="9.28515625" style="37" customWidth="1"/>
    <col min="9" max="9" width="10.42578125" style="37" customWidth="1"/>
    <col min="10" max="10" width="9" style="37" customWidth="1"/>
    <col min="11" max="11" width="7.5703125" style="37" customWidth="1"/>
    <col min="12" max="12" width="9" style="37" customWidth="1"/>
    <col min="13" max="13" width="10.28515625" style="37" customWidth="1"/>
    <col min="14" max="14" width="8.5703125" style="37" customWidth="1"/>
    <col min="15" max="15" width="7.140625" style="37" customWidth="1"/>
    <col min="16" max="16" width="8.140625" style="37" customWidth="1"/>
    <col min="17" max="17" width="7.5703125" style="37" customWidth="1"/>
    <col min="18" max="18" width="8" style="37" customWidth="1"/>
    <col min="19" max="20" width="8.140625" style="37" customWidth="1"/>
    <col min="21" max="21" width="7.85546875" style="37" customWidth="1"/>
    <col min="22" max="22" width="8.140625" style="37" customWidth="1"/>
    <col min="23" max="23" width="8.28515625" style="37" customWidth="1"/>
    <col min="24" max="24" width="7.28515625" style="37" customWidth="1"/>
    <col min="25" max="25" width="8.28515625" style="37" customWidth="1"/>
    <col min="26" max="26" width="8" style="37" customWidth="1"/>
    <col min="27" max="27" width="7.85546875" style="37" customWidth="1"/>
    <col min="28" max="16384" width="9.140625" style="37"/>
  </cols>
  <sheetData>
    <row r="1" spans="1:32" s="22" customFormat="1" ht="63" customHeight="1" x14ac:dyDescent="0.35">
      <c r="B1" s="95" t="s">
        <v>75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21"/>
      <c r="O1" s="21"/>
      <c r="P1" s="21"/>
      <c r="Q1" s="21"/>
      <c r="R1" s="21"/>
      <c r="S1" s="21"/>
      <c r="T1" s="21"/>
      <c r="U1" s="21"/>
      <c r="V1" s="21"/>
      <c r="W1" s="21"/>
      <c r="X1" s="87"/>
      <c r="Y1" s="87"/>
      <c r="Z1" s="41"/>
      <c r="AB1" s="47" t="s">
        <v>14</v>
      </c>
    </row>
    <row r="2" spans="1:32" s="25" customFormat="1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5" t="s">
        <v>7</v>
      </c>
      <c r="N2" s="45"/>
      <c r="O2" s="23"/>
      <c r="P2" s="23"/>
      <c r="Q2" s="24"/>
      <c r="R2" s="24"/>
      <c r="S2" s="24"/>
      <c r="T2" s="24"/>
      <c r="U2" s="24"/>
      <c r="V2" s="24"/>
      <c r="X2" s="82"/>
      <c r="Y2" s="82"/>
      <c r="Z2" s="91" t="s">
        <v>7</v>
      </c>
      <c r="AA2" s="91"/>
    </row>
    <row r="3" spans="1:32" s="26" customFormat="1" ht="67.5" customHeight="1" x14ac:dyDescent="0.25">
      <c r="A3" s="83"/>
      <c r="B3" s="84" t="s">
        <v>21</v>
      </c>
      <c r="C3" s="84"/>
      <c r="D3" s="84"/>
      <c r="E3" s="84" t="s">
        <v>22</v>
      </c>
      <c r="F3" s="84"/>
      <c r="G3" s="84"/>
      <c r="H3" s="84" t="s">
        <v>62</v>
      </c>
      <c r="I3" s="84"/>
      <c r="J3" s="84"/>
      <c r="K3" s="84" t="s">
        <v>9</v>
      </c>
      <c r="L3" s="84"/>
      <c r="M3" s="84"/>
      <c r="N3" s="84" t="s">
        <v>10</v>
      </c>
      <c r="O3" s="84"/>
      <c r="P3" s="84"/>
      <c r="Q3" s="88" t="s">
        <v>8</v>
      </c>
      <c r="R3" s="89"/>
      <c r="S3" s="90"/>
      <c r="T3" s="84" t="s">
        <v>16</v>
      </c>
      <c r="U3" s="84"/>
      <c r="V3" s="84"/>
      <c r="W3" s="84" t="s">
        <v>11</v>
      </c>
      <c r="X3" s="84"/>
      <c r="Y3" s="84"/>
      <c r="Z3" s="84" t="s">
        <v>12</v>
      </c>
      <c r="AA3" s="84"/>
      <c r="AB3" s="84"/>
    </row>
    <row r="4" spans="1:32" s="27" customFormat="1" ht="19.5" customHeight="1" x14ac:dyDescent="0.25">
      <c r="A4" s="83"/>
      <c r="B4" s="85" t="s">
        <v>15</v>
      </c>
      <c r="C4" s="85" t="s">
        <v>27</v>
      </c>
      <c r="D4" s="86" t="s">
        <v>2</v>
      </c>
      <c r="E4" s="85" t="s">
        <v>15</v>
      </c>
      <c r="F4" s="85" t="s">
        <v>27</v>
      </c>
      <c r="G4" s="86" t="s">
        <v>2</v>
      </c>
      <c r="H4" s="85" t="s">
        <v>15</v>
      </c>
      <c r="I4" s="85" t="s">
        <v>27</v>
      </c>
      <c r="J4" s="86" t="s">
        <v>2</v>
      </c>
      <c r="K4" s="85" t="s">
        <v>15</v>
      </c>
      <c r="L4" s="85" t="s">
        <v>27</v>
      </c>
      <c r="M4" s="86" t="s">
        <v>2</v>
      </c>
      <c r="N4" s="85" t="s">
        <v>15</v>
      </c>
      <c r="O4" s="85" t="s">
        <v>27</v>
      </c>
      <c r="P4" s="86" t="s">
        <v>2</v>
      </c>
      <c r="Q4" s="85" t="s">
        <v>15</v>
      </c>
      <c r="R4" s="85" t="s">
        <v>27</v>
      </c>
      <c r="S4" s="86" t="s">
        <v>2</v>
      </c>
      <c r="T4" s="85" t="s">
        <v>15</v>
      </c>
      <c r="U4" s="85" t="s">
        <v>27</v>
      </c>
      <c r="V4" s="86" t="s">
        <v>2</v>
      </c>
      <c r="W4" s="85" t="s">
        <v>15</v>
      </c>
      <c r="X4" s="85" t="s">
        <v>27</v>
      </c>
      <c r="Y4" s="86" t="s">
        <v>2</v>
      </c>
      <c r="Z4" s="85" t="s">
        <v>15</v>
      </c>
      <c r="AA4" s="85" t="s">
        <v>27</v>
      </c>
      <c r="AB4" s="86" t="s">
        <v>2</v>
      </c>
    </row>
    <row r="5" spans="1:32" s="27" customFormat="1" ht="6" customHeight="1" x14ac:dyDescent="0.25">
      <c r="A5" s="83"/>
      <c r="B5" s="85"/>
      <c r="C5" s="85"/>
      <c r="D5" s="86"/>
      <c r="E5" s="85"/>
      <c r="F5" s="85"/>
      <c r="G5" s="86"/>
      <c r="H5" s="85"/>
      <c r="I5" s="85"/>
      <c r="J5" s="86"/>
      <c r="K5" s="85"/>
      <c r="L5" s="85"/>
      <c r="M5" s="86"/>
      <c r="N5" s="85"/>
      <c r="O5" s="85"/>
      <c r="P5" s="86"/>
      <c r="Q5" s="85"/>
      <c r="R5" s="85"/>
      <c r="S5" s="86"/>
      <c r="T5" s="85"/>
      <c r="U5" s="85"/>
      <c r="V5" s="86"/>
      <c r="W5" s="85"/>
      <c r="X5" s="85"/>
      <c r="Y5" s="86"/>
      <c r="Z5" s="85"/>
      <c r="AA5" s="85"/>
      <c r="AB5" s="86"/>
    </row>
    <row r="6" spans="1:32" s="44" customFormat="1" ht="11.25" customHeight="1" x14ac:dyDescent="0.2">
      <c r="A6" s="42" t="s">
        <v>3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  <c r="Q6" s="43">
        <v>16</v>
      </c>
      <c r="R6" s="43">
        <v>17</v>
      </c>
      <c r="S6" s="43">
        <v>18</v>
      </c>
      <c r="T6" s="43">
        <v>19</v>
      </c>
      <c r="U6" s="43">
        <v>20</v>
      </c>
      <c r="V6" s="43">
        <v>21</v>
      </c>
      <c r="W6" s="43">
        <v>22</v>
      </c>
      <c r="X6" s="43">
        <v>23</v>
      </c>
      <c r="Y6" s="43">
        <v>24</v>
      </c>
      <c r="Z6" s="43">
        <v>25</v>
      </c>
      <c r="AA6" s="43">
        <v>26</v>
      </c>
      <c r="AB6" s="43">
        <v>27</v>
      </c>
    </row>
    <row r="7" spans="1:32" s="30" customFormat="1" ht="18" customHeight="1" x14ac:dyDescent="0.25">
      <c r="A7" s="50" t="s">
        <v>28</v>
      </c>
      <c r="B7" s="28">
        <f>SUM(B8:B28)</f>
        <v>150</v>
      </c>
      <c r="C7" s="28">
        <f>SUM(C8:C28)</f>
        <v>178</v>
      </c>
      <c r="D7" s="56">
        <f>IF(B7=0,0,C7/B7)*100</f>
        <v>118.66666666666667</v>
      </c>
      <c r="E7" s="28">
        <f>SUM(E8:E28)</f>
        <v>78</v>
      </c>
      <c r="F7" s="28">
        <f>SUM(F8:F28)</f>
        <v>104</v>
      </c>
      <c r="G7" s="56">
        <f>IF(E7=0,0,F7/E7)*100</f>
        <v>133.33333333333331</v>
      </c>
      <c r="H7" s="28">
        <f>SUM(H8:H28)</f>
        <v>16</v>
      </c>
      <c r="I7" s="28">
        <f>SUM(I8:I28)</f>
        <v>17</v>
      </c>
      <c r="J7" s="56">
        <f>IF(H7=0,0,I7/H7)*100</f>
        <v>106.25</v>
      </c>
      <c r="K7" s="28">
        <f>SUM(K8:K28)</f>
        <v>3</v>
      </c>
      <c r="L7" s="28">
        <f>SUM(L8:L28)</f>
        <v>1</v>
      </c>
      <c r="M7" s="56">
        <f>IF(K7=0,0,L7/K7)*100</f>
        <v>33.333333333333329</v>
      </c>
      <c r="N7" s="28">
        <f>SUM(N8:N28)</f>
        <v>4</v>
      </c>
      <c r="O7" s="28">
        <f>SUM(O8:O28)</f>
        <v>1</v>
      </c>
      <c r="P7" s="56">
        <f>IF(N7=0,0,O7/N7)*100</f>
        <v>25</v>
      </c>
      <c r="Q7" s="28">
        <f>SUM(Q8:Q28)</f>
        <v>64</v>
      </c>
      <c r="R7" s="28">
        <f>SUM(R8:R28)</f>
        <v>63</v>
      </c>
      <c r="S7" s="56">
        <f>IF(Q7=0,0,R7/Q7)*100</f>
        <v>98.4375</v>
      </c>
      <c r="T7" s="28">
        <f>SUM(T8:T28)</f>
        <v>120</v>
      </c>
      <c r="U7" s="28">
        <f>SUM(U8:U28)</f>
        <v>132</v>
      </c>
      <c r="V7" s="56">
        <f>IF(T7=0,0,U7/T7)*100</f>
        <v>110.00000000000001</v>
      </c>
      <c r="W7" s="28">
        <f>SUM(W8:W28)</f>
        <v>53</v>
      </c>
      <c r="X7" s="28">
        <f>SUM(X8:X28)</f>
        <v>71</v>
      </c>
      <c r="Y7" s="56">
        <f>IF(W7=0,0,X7/W7)*100</f>
        <v>133.96226415094338</v>
      </c>
      <c r="Z7" s="28">
        <f>SUM(Z8:Z28)</f>
        <v>41</v>
      </c>
      <c r="AA7" s="28">
        <f>SUM(AA8:AA28)</f>
        <v>51</v>
      </c>
      <c r="AB7" s="56">
        <f>IF(Z7=0,0,AA7/Z7)*100</f>
        <v>124.39024390243902</v>
      </c>
      <c r="AC7" s="29"/>
      <c r="AF7" s="33"/>
    </row>
    <row r="8" spans="1:32" s="33" customFormat="1" ht="18" customHeight="1" x14ac:dyDescent="0.25">
      <c r="A8" s="51" t="s">
        <v>29</v>
      </c>
      <c r="B8" s="60">
        <v>0</v>
      </c>
      <c r="C8" s="31">
        <v>5</v>
      </c>
      <c r="D8" s="57">
        <f t="shared" ref="D8:D28" si="0">IF(B8=0,0,C8/B8)*100</f>
        <v>0</v>
      </c>
      <c r="E8" s="60">
        <v>0</v>
      </c>
      <c r="F8" s="31">
        <v>5</v>
      </c>
      <c r="G8" s="57">
        <f t="shared" ref="G8:G28" si="1">IF(E8=0,0,F8/E8)*100</f>
        <v>0</v>
      </c>
      <c r="H8" s="60">
        <v>0</v>
      </c>
      <c r="I8" s="31">
        <v>0</v>
      </c>
      <c r="J8" s="57">
        <f t="shared" ref="J8:J28" si="2">IF(H8=0,0,I8/H8)*100</f>
        <v>0</v>
      </c>
      <c r="K8" s="60">
        <v>0</v>
      </c>
      <c r="L8" s="31">
        <v>0</v>
      </c>
      <c r="M8" s="57">
        <f t="shared" ref="M8:M28" si="3">IF(K8=0,0,L8/K8)*100</f>
        <v>0</v>
      </c>
      <c r="N8" s="60">
        <v>0</v>
      </c>
      <c r="O8" s="31">
        <v>0</v>
      </c>
      <c r="P8" s="57">
        <f t="shared" ref="P8:P28" si="4">IF(N8=0,0,O8/N8)*100</f>
        <v>0</v>
      </c>
      <c r="Q8" s="31">
        <v>0</v>
      </c>
      <c r="R8" s="46">
        <v>5</v>
      </c>
      <c r="S8" s="57">
        <f t="shared" ref="S8:S28" si="5">IF(Q8=0,0,R8/Q8)*100</f>
        <v>0</v>
      </c>
      <c r="T8" s="31">
        <v>0</v>
      </c>
      <c r="U8" s="46">
        <v>4</v>
      </c>
      <c r="V8" s="57">
        <f t="shared" ref="V8:V28" si="6">IF(T8=0,0,U8/T8)*100</f>
        <v>0</v>
      </c>
      <c r="W8" s="31">
        <v>0</v>
      </c>
      <c r="X8" s="46">
        <v>4</v>
      </c>
      <c r="Y8" s="57">
        <f t="shared" ref="Y8:Y28" si="7">IF(W8=0,0,X8/W8)*100</f>
        <v>0</v>
      </c>
      <c r="Z8" s="31">
        <v>0</v>
      </c>
      <c r="AA8" s="46">
        <v>4</v>
      </c>
      <c r="AB8" s="57">
        <f t="shared" ref="AB8:AB28" si="8">IF(Z8=0,0,AA8/Z8)*100</f>
        <v>0</v>
      </c>
      <c r="AC8" s="29"/>
      <c r="AD8" s="32"/>
    </row>
    <row r="9" spans="1:32" s="34" customFormat="1" ht="18" customHeight="1" x14ac:dyDescent="0.25">
      <c r="A9" s="52" t="s">
        <v>30</v>
      </c>
      <c r="B9" s="60">
        <v>6</v>
      </c>
      <c r="C9" s="31">
        <v>3</v>
      </c>
      <c r="D9" s="57">
        <f t="shared" si="0"/>
        <v>50</v>
      </c>
      <c r="E9" s="60">
        <v>4</v>
      </c>
      <c r="F9" s="31">
        <v>1</v>
      </c>
      <c r="G9" s="57">
        <f t="shared" si="1"/>
        <v>25</v>
      </c>
      <c r="H9" s="60">
        <v>0</v>
      </c>
      <c r="I9" s="31">
        <v>0</v>
      </c>
      <c r="J9" s="57">
        <f t="shared" si="2"/>
        <v>0</v>
      </c>
      <c r="K9" s="60">
        <v>0</v>
      </c>
      <c r="L9" s="31">
        <v>0</v>
      </c>
      <c r="M9" s="57">
        <f t="shared" si="3"/>
        <v>0</v>
      </c>
      <c r="N9" s="60">
        <v>0</v>
      </c>
      <c r="O9" s="31">
        <v>0</v>
      </c>
      <c r="P9" s="57">
        <f t="shared" si="4"/>
        <v>0</v>
      </c>
      <c r="Q9" s="31">
        <v>3</v>
      </c>
      <c r="R9" s="46">
        <v>1</v>
      </c>
      <c r="S9" s="57">
        <f t="shared" si="5"/>
        <v>33.333333333333329</v>
      </c>
      <c r="T9" s="31">
        <v>5</v>
      </c>
      <c r="U9" s="46">
        <v>3</v>
      </c>
      <c r="V9" s="57">
        <f t="shared" si="6"/>
        <v>60</v>
      </c>
      <c r="W9" s="31">
        <v>3</v>
      </c>
      <c r="X9" s="46">
        <v>1</v>
      </c>
      <c r="Y9" s="57">
        <f t="shared" si="7"/>
        <v>33.333333333333329</v>
      </c>
      <c r="Z9" s="31">
        <v>3</v>
      </c>
      <c r="AA9" s="46">
        <v>1</v>
      </c>
      <c r="AB9" s="57">
        <f t="shared" si="8"/>
        <v>33.333333333333329</v>
      </c>
      <c r="AC9" s="29"/>
      <c r="AD9" s="32"/>
    </row>
    <row r="10" spans="1:32" s="33" customFormat="1" ht="18" customHeight="1" x14ac:dyDescent="0.25">
      <c r="A10" s="52" t="s">
        <v>31</v>
      </c>
      <c r="B10" s="60">
        <v>2</v>
      </c>
      <c r="C10" s="31">
        <v>3</v>
      </c>
      <c r="D10" s="57">
        <f t="shared" si="0"/>
        <v>150</v>
      </c>
      <c r="E10" s="60">
        <v>1</v>
      </c>
      <c r="F10" s="31">
        <v>2</v>
      </c>
      <c r="G10" s="57">
        <f t="shared" si="1"/>
        <v>200</v>
      </c>
      <c r="H10" s="60">
        <v>0</v>
      </c>
      <c r="I10" s="31">
        <v>1</v>
      </c>
      <c r="J10" s="57">
        <f t="shared" si="2"/>
        <v>0</v>
      </c>
      <c r="K10" s="60">
        <v>0</v>
      </c>
      <c r="L10" s="31">
        <v>0</v>
      </c>
      <c r="M10" s="57">
        <f t="shared" si="3"/>
        <v>0</v>
      </c>
      <c r="N10" s="60">
        <v>0</v>
      </c>
      <c r="O10" s="31">
        <v>0</v>
      </c>
      <c r="P10" s="57">
        <f t="shared" si="4"/>
        <v>0</v>
      </c>
      <c r="Q10" s="31">
        <v>1</v>
      </c>
      <c r="R10" s="46">
        <v>2</v>
      </c>
      <c r="S10" s="57">
        <f t="shared" si="5"/>
        <v>200</v>
      </c>
      <c r="T10" s="31">
        <v>2</v>
      </c>
      <c r="U10" s="46">
        <v>2</v>
      </c>
      <c r="V10" s="57">
        <f t="shared" si="6"/>
        <v>100</v>
      </c>
      <c r="W10" s="31">
        <v>1</v>
      </c>
      <c r="X10" s="46">
        <v>1</v>
      </c>
      <c r="Y10" s="57">
        <f t="shared" si="7"/>
        <v>100</v>
      </c>
      <c r="Z10" s="31">
        <v>1</v>
      </c>
      <c r="AA10" s="46">
        <v>1</v>
      </c>
      <c r="AB10" s="57">
        <f t="shared" si="8"/>
        <v>100</v>
      </c>
      <c r="AC10" s="29"/>
      <c r="AD10" s="32"/>
    </row>
    <row r="11" spans="1:32" s="33" customFormat="1" ht="18" customHeight="1" x14ac:dyDescent="0.25">
      <c r="A11" s="52" t="s">
        <v>32</v>
      </c>
      <c r="B11" s="60">
        <v>5</v>
      </c>
      <c r="C11" s="31">
        <v>3</v>
      </c>
      <c r="D11" s="57">
        <f t="shared" si="0"/>
        <v>60</v>
      </c>
      <c r="E11" s="60">
        <v>4</v>
      </c>
      <c r="F11" s="31">
        <v>2</v>
      </c>
      <c r="G11" s="57">
        <f t="shared" si="1"/>
        <v>50</v>
      </c>
      <c r="H11" s="60">
        <v>1</v>
      </c>
      <c r="I11" s="31">
        <v>0</v>
      </c>
      <c r="J11" s="57">
        <f t="shared" si="2"/>
        <v>0</v>
      </c>
      <c r="K11" s="60">
        <v>0</v>
      </c>
      <c r="L11" s="31">
        <v>0</v>
      </c>
      <c r="M11" s="57">
        <f t="shared" si="3"/>
        <v>0</v>
      </c>
      <c r="N11" s="60">
        <v>0</v>
      </c>
      <c r="O11" s="31">
        <v>0</v>
      </c>
      <c r="P11" s="57">
        <f t="shared" si="4"/>
        <v>0</v>
      </c>
      <c r="Q11" s="31">
        <v>4</v>
      </c>
      <c r="R11" s="46">
        <v>1</v>
      </c>
      <c r="S11" s="57">
        <f t="shared" si="5"/>
        <v>25</v>
      </c>
      <c r="T11" s="31">
        <v>4</v>
      </c>
      <c r="U11" s="46">
        <v>2</v>
      </c>
      <c r="V11" s="57">
        <f t="shared" si="6"/>
        <v>50</v>
      </c>
      <c r="W11" s="31">
        <v>3</v>
      </c>
      <c r="X11" s="46">
        <v>1</v>
      </c>
      <c r="Y11" s="57">
        <f t="shared" si="7"/>
        <v>33.333333333333329</v>
      </c>
      <c r="Z11" s="31">
        <v>3</v>
      </c>
      <c r="AA11" s="46">
        <v>0</v>
      </c>
      <c r="AB11" s="57">
        <f t="shared" si="8"/>
        <v>0</v>
      </c>
      <c r="AC11" s="29"/>
      <c r="AD11" s="32"/>
    </row>
    <row r="12" spans="1:32" s="33" customFormat="1" ht="18" customHeight="1" x14ac:dyDescent="0.25">
      <c r="A12" s="52" t="s">
        <v>33</v>
      </c>
      <c r="B12" s="60">
        <v>3</v>
      </c>
      <c r="C12" s="31">
        <v>6</v>
      </c>
      <c r="D12" s="57">
        <f t="shared" si="0"/>
        <v>200</v>
      </c>
      <c r="E12" s="60">
        <v>2</v>
      </c>
      <c r="F12" s="31">
        <v>5</v>
      </c>
      <c r="G12" s="57">
        <f t="shared" si="1"/>
        <v>250</v>
      </c>
      <c r="H12" s="60">
        <v>0</v>
      </c>
      <c r="I12" s="31">
        <v>0</v>
      </c>
      <c r="J12" s="57">
        <f t="shared" si="2"/>
        <v>0</v>
      </c>
      <c r="K12" s="60">
        <v>0</v>
      </c>
      <c r="L12" s="31">
        <v>0</v>
      </c>
      <c r="M12" s="57">
        <f t="shared" si="3"/>
        <v>0</v>
      </c>
      <c r="N12" s="60">
        <v>1</v>
      </c>
      <c r="O12" s="31">
        <v>0</v>
      </c>
      <c r="P12" s="57">
        <f t="shared" si="4"/>
        <v>0</v>
      </c>
      <c r="Q12" s="31">
        <v>2</v>
      </c>
      <c r="R12" s="46">
        <v>5</v>
      </c>
      <c r="S12" s="57">
        <f t="shared" si="5"/>
        <v>250</v>
      </c>
      <c r="T12" s="31">
        <v>3</v>
      </c>
      <c r="U12" s="46">
        <v>4</v>
      </c>
      <c r="V12" s="57">
        <f t="shared" si="6"/>
        <v>133.33333333333331</v>
      </c>
      <c r="W12" s="31">
        <v>2</v>
      </c>
      <c r="X12" s="46">
        <v>4</v>
      </c>
      <c r="Y12" s="57">
        <f t="shared" si="7"/>
        <v>200</v>
      </c>
      <c r="Z12" s="31">
        <v>2</v>
      </c>
      <c r="AA12" s="46">
        <v>4</v>
      </c>
      <c r="AB12" s="57">
        <f t="shared" si="8"/>
        <v>200</v>
      </c>
      <c r="AC12" s="29"/>
      <c r="AD12" s="32"/>
    </row>
    <row r="13" spans="1:32" s="33" customFormat="1" ht="18" customHeight="1" x14ac:dyDescent="0.25">
      <c r="A13" s="52" t="s">
        <v>34</v>
      </c>
      <c r="B13" s="60">
        <v>3</v>
      </c>
      <c r="C13" s="31">
        <v>2</v>
      </c>
      <c r="D13" s="57">
        <f t="shared" si="0"/>
        <v>66.666666666666657</v>
      </c>
      <c r="E13" s="60">
        <v>3</v>
      </c>
      <c r="F13" s="31">
        <v>2</v>
      </c>
      <c r="G13" s="57">
        <f t="shared" si="1"/>
        <v>66.666666666666657</v>
      </c>
      <c r="H13" s="60">
        <v>1</v>
      </c>
      <c r="I13" s="31">
        <v>0</v>
      </c>
      <c r="J13" s="57">
        <f t="shared" si="2"/>
        <v>0</v>
      </c>
      <c r="K13" s="60">
        <v>0</v>
      </c>
      <c r="L13" s="31">
        <v>0</v>
      </c>
      <c r="M13" s="57">
        <f t="shared" si="3"/>
        <v>0</v>
      </c>
      <c r="N13" s="60">
        <v>0</v>
      </c>
      <c r="O13" s="31">
        <v>0</v>
      </c>
      <c r="P13" s="57">
        <f t="shared" si="4"/>
        <v>0</v>
      </c>
      <c r="Q13" s="31">
        <v>3</v>
      </c>
      <c r="R13" s="46">
        <v>2</v>
      </c>
      <c r="S13" s="57">
        <f t="shared" si="5"/>
        <v>66.666666666666657</v>
      </c>
      <c r="T13" s="31">
        <v>2</v>
      </c>
      <c r="U13" s="46">
        <v>2</v>
      </c>
      <c r="V13" s="57">
        <f t="shared" si="6"/>
        <v>100</v>
      </c>
      <c r="W13" s="31">
        <v>2</v>
      </c>
      <c r="X13" s="46">
        <v>2</v>
      </c>
      <c r="Y13" s="57">
        <f t="shared" si="7"/>
        <v>100</v>
      </c>
      <c r="Z13" s="31">
        <v>1</v>
      </c>
      <c r="AA13" s="46">
        <v>1</v>
      </c>
      <c r="AB13" s="57">
        <f t="shared" si="8"/>
        <v>100</v>
      </c>
      <c r="AC13" s="29"/>
      <c r="AD13" s="32"/>
    </row>
    <row r="14" spans="1:32" s="33" customFormat="1" ht="18" customHeight="1" x14ac:dyDescent="0.25">
      <c r="A14" s="52" t="s">
        <v>35</v>
      </c>
      <c r="B14" s="60">
        <v>4</v>
      </c>
      <c r="C14" s="31">
        <v>3</v>
      </c>
      <c r="D14" s="57">
        <f t="shared" si="0"/>
        <v>75</v>
      </c>
      <c r="E14" s="60">
        <v>2</v>
      </c>
      <c r="F14" s="31">
        <v>2</v>
      </c>
      <c r="G14" s="57">
        <f t="shared" si="1"/>
        <v>100</v>
      </c>
      <c r="H14" s="60">
        <v>2</v>
      </c>
      <c r="I14" s="31">
        <v>0</v>
      </c>
      <c r="J14" s="57">
        <f t="shared" si="2"/>
        <v>0</v>
      </c>
      <c r="K14" s="60">
        <v>0</v>
      </c>
      <c r="L14" s="31">
        <v>0</v>
      </c>
      <c r="M14" s="57">
        <f t="shared" si="3"/>
        <v>0</v>
      </c>
      <c r="N14" s="60">
        <v>1</v>
      </c>
      <c r="O14" s="31">
        <v>0</v>
      </c>
      <c r="P14" s="57">
        <f t="shared" si="4"/>
        <v>0</v>
      </c>
      <c r="Q14" s="31">
        <v>2</v>
      </c>
      <c r="R14" s="46">
        <v>2</v>
      </c>
      <c r="S14" s="57">
        <f t="shared" si="5"/>
        <v>100</v>
      </c>
      <c r="T14" s="31">
        <v>1</v>
      </c>
      <c r="U14" s="46">
        <v>3</v>
      </c>
      <c r="V14" s="57">
        <f t="shared" si="6"/>
        <v>300</v>
      </c>
      <c r="W14" s="31">
        <v>0</v>
      </c>
      <c r="X14" s="46">
        <v>2</v>
      </c>
      <c r="Y14" s="57">
        <f t="shared" si="7"/>
        <v>0</v>
      </c>
      <c r="Z14" s="31">
        <v>0</v>
      </c>
      <c r="AA14" s="46">
        <v>2</v>
      </c>
      <c r="AB14" s="57">
        <f t="shared" si="8"/>
        <v>0</v>
      </c>
      <c r="AC14" s="29"/>
      <c r="AD14" s="32"/>
    </row>
    <row r="15" spans="1:32" s="33" customFormat="1" ht="18" customHeight="1" x14ac:dyDescent="0.25">
      <c r="A15" s="52" t="s">
        <v>36</v>
      </c>
      <c r="B15" s="60">
        <v>3</v>
      </c>
      <c r="C15" s="31">
        <v>1</v>
      </c>
      <c r="D15" s="57">
        <f t="shared" si="0"/>
        <v>33.333333333333329</v>
      </c>
      <c r="E15" s="60">
        <v>3</v>
      </c>
      <c r="F15" s="31">
        <v>1</v>
      </c>
      <c r="G15" s="57">
        <f t="shared" si="1"/>
        <v>33.333333333333329</v>
      </c>
      <c r="H15" s="60">
        <v>1</v>
      </c>
      <c r="I15" s="31">
        <v>0</v>
      </c>
      <c r="J15" s="57">
        <f t="shared" si="2"/>
        <v>0</v>
      </c>
      <c r="K15" s="60">
        <v>1</v>
      </c>
      <c r="L15" s="31">
        <v>0</v>
      </c>
      <c r="M15" s="57">
        <f t="shared" si="3"/>
        <v>0</v>
      </c>
      <c r="N15" s="60">
        <v>0</v>
      </c>
      <c r="O15" s="31">
        <v>0</v>
      </c>
      <c r="P15" s="57">
        <f t="shared" si="4"/>
        <v>0</v>
      </c>
      <c r="Q15" s="31">
        <v>2</v>
      </c>
      <c r="R15" s="46">
        <v>1</v>
      </c>
      <c r="S15" s="57">
        <f t="shared" si="5"/>
        <v>50</v>
      </c>
      <c r="T15" s="31">
        <v>1</v>
      </c>
      <c r="U15" s="46">
        <v>1</v>
      </c>
      <c r="V15" s="57">
        <f t="shared" si="6"/>
        <v>100</v>
      </c>
      <c r="W15" s="31">
        <v>1</v>
      </c>
      <c r="X15" s="46">
        <v>1</v>
      </c>
      <c r="Y15" s="57">
        <f t="shared" si="7"/>
        <v>100</v>
      </c>
      <c r="Z15" s="31">
        <v>1</v>
      </c>
      <c r="AA15" s="46">
        <v>1</v>
      </c>
      <c r="AB15" s="57">
        <f t="shared" si="8"/>
        <v>100</v>
      </c>
      <c r="AC15" s="29"/>
      <c r="AD15" s="32"/>
    </row>
    <row r="16" spans="1:32" s="33" customFormat="1" ht="18" customHeight="1" x14ac:dyDescent="0.25">
      <c r="A16" s="52" t="s">
        <v>37</v>
      </c>
      <c r="B16" s="60">
        <v>3</v>
      </c>
      <c r="C16" s="31">
        <v>4</v>
      </c>
      <c r="D16" s="57">
        <f t="shared" si="0"/>
        <v>133.33333333333331</v>
      </c>
      <c r="E16" s="60">
        <v>2</v>
      </c>
      <c r="F16" s="31">
        <v>3</v>
      </c>
      <c r="G16" s="57">
        <f t="shared" si="1"/>
        <v>150</v>
      </c>
      <c r="H16" s="60">
        <v>0</v>
      </c>
      <c r="I16" s="31">
        <v>1</v>
      </c>
      <c r="J16" s="57">
        <f t="shared" si="2"/>
        <v>0</v>
      </c>
      <c r="K16" s="60">
        <v>0</v>
      </c>
      <c r="L16" s="31">
        <v>0</v>
      </c>
      <c r="M16" s="57">
        <f t="shared" si="3"/>
        <v>0</v>
      </c>
      <c r="N16" s="60">
        <v>0</v>
      </c>
      <c r="O16" s="31">
        <v>0</v>
      </c>
      <c r="P16" s="57">
        <f t="shared" si="4"/>
        <v>0</v>
      </c>
      <c r="Q16" s="31">
        <v>2</v>
      </c>
      <c r="R16" s="46">
        <v>3</v>
      </c>
      <c r="S16" s="57">
        <f t="shared" si="5"/>
        <v>150</v>
      </c>
      <c r="T16" s="31">
        <v>2</v>
      </c>
      <c r="U16" s="46">
        <v>3</v>
      </c>
      <c r="V16" s="57">
        <f t="shared" si="6"/>
        <v>150</v>
      </c>
      <c r="W16" s="31">
        <v>1</v>
      </c>
      <c r="X16" s="46">
        <v>2</v>
      </c>
      <c r="Y16" s="57">
        <f t="shared" si="7"/>
        <v>200</v>
      </c>
      <c r="Z16" s="31">
        <v>1</v>
      </c>
      <c r="AA16" s="46">
        <v>1</v>
      </c>
      <c r="AB16" s="57">
        <f t="shared" si="8"/>
        <v>100</v>
      </c>
      <c r="AC16" s="29"/>
      <c r="AD16" s="32"/>
    </row>
    <row r="17" spans="1:30" s="33" customFormat="1" ht="18" customHeight="1" x14ac:dyDescent="0.25">
      <c r="A17" s="52" t="s">
        <v>38</v>
      </c>
      <c r="B17" s="60">
        <v>2</v>
      </c>
      <c r="C17" s="31">
        <v>1</v>
      </c>
      <c r="D17" s="57">
        <f t="shared" si="0"/>
        <v>50</v>
      </c>
      <c r="E17" s="60">
        <v>1</v>
      </c>
      <c r="F17" s="31">
        <v>1</v>
      </c>
      <c r="G17" s="57">
        <f t="shared" si="1"/>
        <v>100</v>
      </c>
      <c r="H17" s="60">
        <v>1</v>
      </c>
      <c r="I17" s="31">
        <v>0</v>
      </c>
      <c r="J17" s="57">
        <f t="shared" si="2"/>
        <v>0</v>
      </c>
      <c r="K17" s="60">
        <v>0</v>
      </c>
      <c r="L17" s="31">
        <v>0</v>
      </c>
      <c r="M17" s="57">
        <f t="shared" si="3"/>
        <v>0</v>
      </c>
      <c r="N17" s="60">
        <v>0</v>
      </c>
      <c r="O17" s="31">
        <v>0</v>
      </c>
      <c r="P17" s="57">
        <f t="shared" si="4"/>
        <v>0</v>
      </c>
      <c r="Q17" s="31">
        <v>1</v>
      </c>
      <c r="R17" s="46">
        <v>1</v>
      </c>
      <c r="S17" s="57">
        <f t="shared" si="5"/>
        <v>100</v>
      </c>
      <c r="T17" s="31">
        <v>1</v>
      </c>
      <c r="U17" s="46">
        <v>1</v>
      </c>
      <c r="V17" s="57">
        <f t="shared" si="6"/>
        <v>100</v>
      </c>
      <c r="W17" s="31">
        <v>1</v>
      </c>
      <c r="X17" s="46">
        <v>1</v>
      </c>
      <c r="Y17" s="57">
        <f t="shared" si="7"/>
        <v>100</v>
      </c>
      <c r="Z17" s="31">
        <v>0</v>
      </c>
      <c r="AA17" s="46">
        <v>1</v>
      </c>
      <c r="AB17" s="57">
        <f t="shared" si="8"/>
        <v>0</v>
      </c>
      <c r="AC17" s="29"/>
      <c r="AD17" s="32"/>
    </row>
    <row r="18" spans="1:30" s="33" customFormat="1" ht="18" customHeight="1" x14ac:dyDescent="0.25">
      <c r="A18" s="52" t="s">
        <v>39</v>
      </c>
      <c r="B18" s="60">
        <v>2</v>
      </c>
      <c r="C18" s="31">
        <v>1</v>
      </c>
      <c r="D18" s="57">
        <f t="shared" si="0"/>
        <v>50</v>
      </c>
      <c r="E18" s="60">
        <v>2</v>
      </c>
      <c r="F18" s="31">
        <v>1</v>
      </c>
      <c r="G18" s="57">
        <f t="shared" si="1"/>
        <v>50</v>
      </c>
      <c r="H18" s="60">
        <v>0</v>
      </c>
      <c r="I18" s="31">
        <v>0</v>
      </c>
      <c r="J18" s="57">
        <f t="shared" si="2"/>
        <v>0</v>
      </c>
      <c r="K18" s="60">
        <v>0</v>
      </c>
      <c r="L18" s="31">
        <v>0</v>
      </c>
      <c r="M18" s="57">
        <f t="shared" si="3"/>
        <v>0</v>
      </c>
      <c r="N18" s="60">
        <v>0</v>
      </c>
      <c r="O18" s="31">
        <v>0</v>
      </c>
      <c r="P18" s="57">
        <f t="shared" si="4"/>
        <v>0</v>
      </c>
      <c r="Q18" s="31">
        <v>2</v>
      </c>
      <c r="R18" s="46">
        <v>1</v>
      </c>
      <c r="S18" s="57">
        <f t="shared" si="5"/>
        <v>50</v>
      </c>
      <c r="T18" s="31">
        <v>2</v>
      </c>
      <c r="U18" s="46">
        <v>1</v>
      </c>
      <c r="V18" s="57">
        <f t="shared" si="6"/>
        <v>50</v>
      </c>
      <c r="W18" s="31">
        <v>2</v>
      </c>
      <c r="X18" s="46">
        <v>1</v>
      </c>
      <c r="Y18" s="57">
        <f t="shared" si="7"/>
        <v>50</v>
      </c>
      <c r="Z18" s="31">
        <v>1</v>
      </c>
      <c r="AA18" s="46">
        <v>0</v>
      </c>
      <c r="AB18" s="57">
        <f t="shared" si="8"/>
        <v>0</v>
      </c>
      <c r="AC18" s="29"/>
      <c r="AD18" s="32"/>
    </row>
    <row r="19" spans="1:30" s="33" customFormat="1" ht="18" customHeight="1" x14ac:dyDescent="0.25">
      <c r="A19" s="52" t="s">
        <v>40</v>
      </c>
      <c r="B19" s="60">
        <v>4</v>
      </c>
      <c r="C19" s="31">
        <v>7</v>
      </c>
      <c r="D19" s="57">
        <f t="shared" si="0"/>
        <v>175</v>
      </c>
      <c r="E19" s="60">
        <v>4</v>
      </c>
      <c r="F19" s="31">
        <v>6</v>
      </c>
      <c r="G19" s="57">
        <f t="shared" si="1"/>
        <v>150</v>
      </c>
      <c r="H19" s="60">
        <v>2</v>
      </c>
      <c r="I19" s="31">
        <v>2</v>
      </c>
      <c r="J19" s="57">
        <f t="shared" si="2"/>
        <v>100</v>
      </c>
      <c r="K19" s="60">
        <v>0</v>
      </c>
      <c r="L19" s="31">
        <v>0</v>
      </c>
      <c r="M19" s="57">
        <f t="shared" si="3"/>
        <v>0</v>
      </c>
      <c r="N19" s="60">
        <v>0</v>
      </c>
      <c r="O19" s="31">
        <v>0</v>
      </c>
      <c r="P19" s="57">
        <f t="shared" si="4"/>
        <v>0</v>
      </c>
      <c r="Q19" s="31">
        <v>4</v>
      </c>
      <c r="R19" s="46">
        <v>6</v>
      </c>
      <c r="S19" s="57">
        <f t="shared" si="5"/>
        <v>150</v>
      </c>
      <c r="T19" s="31">
        <v>2</v>
      </c>
      <c r="U19" s="46">
        <v>4</v>
      </c>
      <c r="V19" s="57">
        <f t="shared" si="6"/>
        <v>200</v>
      </c>
      <c r="W19" s="31">
        <v>2</v>
      </c>
      <c r="X19" s="46">
        <v>3</v>
      </c>
      <c r="Y19" s="57">
        <f t="shared" si="7"/>
        <v>150</v>
      </c>
      <c r="Z19" s="31">
        <v>1</v>
      </c>
      <c r="AA19" s="46">
        <v>3</v>
      </c>
      <c r="AB19" s="57">
        <f t="shared" si="8"/>
        <v>300</v>
      </c>
      <c r="AC19" s="29"/>
      <c r="AD19" s="32"/>
    </row>
    <row r="20" spans="1:30" s="33" customFormat="1" ht="18" customHeight="1" x14ac:dyDescent="0.25">
      <c r="A20" s="52" t="s">
        <v>41</v>
      </c>
      <c r="B20" s="60">
        <v>2</v>
      </c>
      <c r="C20" s="31">
        <v>1</v>
      </c>
      <c r="D20" s="57">
        <f t="shared" si="0"/>
        <v>50</v>
      </c>
      <c r="E20" s="60">
        <v>2</v>
      </c>
      <c r="F20" s="31">
        <v>1</v>
      </c>
      <c r="G20" s="57">
        <f t="shared" si="1"/>
        <v>50</v>
      </c>
      <c r="H20" s="60">
        <v>1</v>
      </c>
      <c r="I20" s="31">
        <v>0</v>
      </c>
      <c r="J20" s="57">
        <f t="shared" si="2"/>
        <v>0</v>
      </c>
      <c r="K20" s="60">
        <v>0</v>
      </c>
      <c r="L20" s="31">
        <v>0</v>
      </c>
      <c r="M20" s="57">
        <f t="shared" si="3"/>
        <v>0</v>
      </c>
      <c r="N20" s="60">
        <v>0</v>
      </c>
      <c r="O20" s="31">
        <v>0</v>
      </c>
      <c r="P20" s="57">
        <f t="shared" si="4"/>
        <v>0</v>
      </c>
      <c r="Q20" s="31">
        <v>2</v>
      </c>
      <c r="R20" s="46">
        <v>0</v>
      </c>
      <c r="S20" s="57">
        <f t="shared" si="5"/>
        <v>0</v>
      </c>
      <c r="T20" s="31">
        <v>1</v>
      </c>
      <c r="U20" s="46">
        <v>1</v>
      </c>
      <c r="V20" s="57">
        <f t="shared" si="6"/>
        <v>100</v>
      </c>
      <c r="W20" s="31">
        <v>1</v>
      </c>
      <c r="X20" s="46">
        <v>1</v>
      </c>
      <c r="Y20" s="57">
        <f t="shared" si="7"/>
        <v>100</v>
      </c>
      <c r="Z20" s="31">
        <v>1</v>
      </c>
      <c r="AA20" s="46">
        <v>1</v>
      </c>
      <c r="AB20" s="57">
        <f t="shared" si="8"/>
        <v>100</v>
      </c>
      <c r="AC20" s="29"/>
      <c r="AD20" s="32"/>
    </row>
    <row r="21" spans="1:30" s="33" customFormat="1" ht="18" customHeight="1" x14ac:dyDescent="0.25">
      <c r="A21" s="52" t="s">
        <v>42</v>
      </c>
      <c r="B21" s="60">
        <v>2</v>
      </c>
      <c r="C21" s="31">
        <v>1</v>
      </c>
      <c r="D21" s="57">
        <f t="shared" si="0"/>
        <v>50</v>
      </c>
      <c r="E21" s="60">
        <v>2</v>
      </c>
      <c r="F21" s="31">
        <v>1</v>
      </c>
      <c r="G21" s="57">
        <f t="shared" si="1"/>
        <v>50</v>
      </c>
      <c r="H21" s="60">
        <v>0</v>
      </c>
      <c r="I21" s="31">
        <v>0</v>
      </c>
      <c r="J21" s="57">
        <f t="shared" si="2"/>
        <v>0</v>
      </c>
      <c r="K21" s="60">
        <v>0</v>
      </c>
      <c r="L21" s="31">
        <v>0</v>
      </c>
      <c r="M21" s="57">
        <f t="shared" si="3"/>
        <v>0</v>
      </c>
      <c r="N21" s="60">
        <v>0</v>
      </c>
      <c r="O21" s="31">
        <v>0</v>
      </c>
      <c r="P21" s="57">
        <f t="shared" si="4"/>
        <v>0</v>
      </c>
      <c r="Q21" s="31">
        <v>1</v>
      </c>
      <c r="R21" s="46">
        <v>1</v>
      </c>
      <c r="S21" s="57">
        <f t="shared" si="5"/>
        <v>100</v>
      </c>
      <c r="T21" s="31">
        <v>1</v>
      </c>
      <c r="U21" s="46">
        <v>0</v>
      </c>
      <c r="V21" s="57">
        <f t="shared" si="6"/>
        <v>0</v>
      </c>
      <c r="W21" s="31">
        <v>1</v>
      </c>
      <c r="X21" s="46">
        <v>0</v>
      </c>
      <c r="Y21" s="57">
        <f t="shared" si="7"/>
        <v>0</v>
      </c>
      <c r="Z21" s="31">
        <v>0</v>
      </c>
      <c r="AA21" s="46">
        <v>0</v>
      </c>
      <c r="AB21" s="57">
        <f t="shared" si="8"/>
        <v>0</v>
      </c>
      <c r="AC21" s="29"/>
      <c r="AD21" s="32"/>
    </row>
    <row r="22" spans="1:30" s="33" customFormat="1" ht="18" customHeight="1" x14ac:dyDescent="0.25">
      <c r="A22" s="52" t="s">
        <v>43</v>
      </c>
      <c r="B22" s="61">
        <v>1</v>
      </c>
      <c r="C22" s="31">
        <v>3</v>
      </c>
      <c r="D22" s="57">
        <f t="shared" si="0"/>
        <v>300</v>
      </c>
      <c r="E22" s="61">
        <v>1</v>
      </c>
      <c r="F22" s="31">
        <v>3</v>
      </c>
      <c r="G22" s="57">
        <f t="shared" si="1"/>
        <v>300</v>
      </c>
      <c r="H22" s="61">
        <v>0</v>
      </c>
      <c r="I22" s="31">
        <v>2</v>
      </c>
      <c r="J22" s="57">
        <f t="shared" si="2"/>
        <v>0</v>
      </c>
      <c r="K22" s="61">
        <v>0</v>
      </c>
      <c r="L22" s="31">
        <v>0</v>
      </c>
      <c r="M22" s="57">
        <f t="shared" si="3"/>
        <v>0</v>
      </c>
      <c r="N22" s="61">
        <v>0</v>
      </c>
      <c r="O22" s="31">
        <v>0</v>
      </c>
      <c r="P22" s="57">
        <f t="shared" si="4"/>
        <v>0</v>
      </c>
      <c r="Q22" s="31">
        <v>0</v>
      </c>
      <c r="R22" s="46">
        <v>3</v>
      </c>
      <c r="S22" s="57">
        <f t="shared" si="5"/>
        <v>0</v>
      </c>
      <c r="T22" s="31">
        <v>0</v>
      </c>
      <c r="U22" s="46">
        <v>0</v>
      </c>
      <c r="V22" s="57">
        <f t="shared" si="6"/>
        <v>0</v>
      </c>
      <c r="W22" s="31">
        <v>0</v>
      </c>
      <c r="X22" s="46">
        <v>0</v>
      </c>
      <c r="Y22" s="57">
        <f t="shared" si="7"/>
        <v>0</v>
      </c>
      <c r="Z22" s="31">
        <v>0</v>
      </c>
      <c r="AA22" s="46">
        <v>0</v>
      </c>
      <c r="AB22" s="57">
        <f t="shared" si="8"/>
        <v>0</v>
      </c>
      <c r="AC22" s="29"/>
      <c r="AD22" s="32"/>
    </row>
    <row r="23" spans="1:30" s="33" customFormat="1" ht="18" customHeight="1" x14ac:dyDescent="0.25">
      <c r="A23" s="52" t="s">
        <v>44</v>
      </c>
      <c r="B23" s="60">
        <v>7</v>
      </c>
      <c r="C23" s="31">
        <v>5</v>
      </c>
      <c r="D23" s="57">
        <f t="shared" si="0"/>
        <v>71.428571428571431</v>
      </c>
      <c r="E23" s="60">
        <v>6</v>
      </c>
      <c r="F23" s="31">
        <v>4</v>
      </c>
      <c r="G23" s="57">
        <f t="shared" si="1"/>
        <v>66.666666666666657</v>
      </c>
      <c r="H23" s="60">
        <v>0</v>
      </c>
      <c r="I23" s="31">
        <v>1</v>
      </c>
      <c r="J23" s="57">
        <f t="shared" si="2"/>
        <v>0</v>
      </c>
      <c r="K23" s="60">
        <v>1</v>
      </c>
      <c r="L23" s="31">
        <v>0</v>
      </c>
      <c r="M23" s="57">
        <f t="shared" si="3"/>
        <v>0</v>
      </c>
      <c r="N23" s="60">
        <v>1</v>
      </c>
      <c r="O23" s="31">
        <v>1</v>
      </c>
      <c r="P23" s="57">
        <f t="shared" si="4"/>
        <v>100</v>
      </c>
      <c r="Q23" s="31">
        <v>5</v>
      </c>
      <c r="R23" s="46">
        <v>1</v>
      </c>
      <c r="S23" s="57">
        <f t="shared" si="5"/>
        <v>20</v>
      </c>
      <c r="T23" s="31">
        <v>6</v>
      </c>
      <c r="U23" s="46">
        <v>4</v>
      </c>
      <c r="V23" s="57">
        <f t="shared" si="6"/>
        <v>66.666666666666657</v>
      </c>
      <c r="W23" s="31">
        <v>5</v>
      </c>
      <c r="X23" s="46">
        <v>3</v>
      </c>
      <c r="Y23" s="57">
        <f t="shared" si="7"/>
        <v>60</v>
      </c>
      <c r="Z23" s="31">
        <v>5</v>
      </c>
      <c r="AA23" s="46">
        <v>2</v>
      </c>
      <c r="AB23" s="57">
        <f t="shared" si="8"/>
        <v>40</v>
      </c>
      <c r="AC23" s="29"/>
      <c r="AD23" s="32"/>
    </row>
    <row r="24" spans="1:30" s="33" customFormat="1" ht="18" customHeight="1" x14ac:dyDescent="0.25">
      <c r="A24" s="52" t="s">
        <v>45</v>
      </c>
      <c r="B24" s="60">
        <v>6</v>
      </c>
      <c r="C24" s="31">
        <v>5</v>
      </c>
      <c r="D24" s="57">
        <f t="shared" si="0"/>
        <v>83.333333333333343</v>
      </c>
      <c r="E24" s="60">
        <v>5</v>
      </c>
      <c r="F24" s="31">
        <v>4</v>
      </c>
      <c r="G24" s="57">
        <f t="shared" si="1"/>
        <v>80</v>
      </c>
      <c r="H24" s="60">
        <v>0</v>
      </c>
      <c r="I24" s="31">
        <v>0</v>
      </c>
      <c r="J24" s="57">
        <f t="shared" si="2"/>
        <v>0</v>
      </c>
      <c r="K24" s="60">
        <v>0</v>
      </c>
      <c r="L24" s="31">
        <v>0</v>
      </c>
      <c r="M24" s="57">
        <f t="shared" si="3"/>
        <v>0</v>
      </c>
      <c r="N24" s="60">
        <v>0</v>
      </c>
      <c r="O24" s="31">
        <v>0</v>
      </c>
      <c r="P24" s="57">
        <f t="shared" si="4"/>
        <v>0</v>
      </c>
      <c r="Q24" s="31">
        <v>5</v>
      </c>
      <c r="R24" s="46">
        <v>1</v>
      </c>
      <c r="S24" s="57">
        <f t="shared" si="5"/>
        <v>20</v>
      </c>
      <c r="T24" s="31">
        <v>6</v>
      </c>
      <c r="U24" s="46">
        <v>5</v>
      </c>
      <c r="V24" s="57">
        <f t="shared" si="6"/>
        <v>83.333333333333343</v>
      </c>
      <c r="W24" s="31">
        <v>5</v>
      </c>
      <c r="X24" s="46">
        <v>4</v>
      </c>
      <c r="Y24" s="57">
        <f t="shared" si="7"/>
        <v>80</v>
      </c>
      <c r="Z24" s="31">
        <v>3</v>
      </c>
      <c r="AA24" s="46">
        <v>2</v>
      </c>
      <c r="AB24" s="57">
        <f t="shared" si="8"/>
        <v>66.666666666666657</v>
      </c>
      <c r="AC24" s="29"/>
      <c r="AD24" s="32"/>
    </row>
    <row r="25" spans="1:30" s="33" customFormat="1" ht="18" customHeight="1" x14ac:dyDescent="0.25">
      <c r="A25" s="53" t="s">
        <v>46</v>
      </c>
      <c r="B25" s="60">
        <v>1</v>
      </c>
      <c r="C25" s="31">
        <v>0</v>
      </c>
      <c r="D25" s="57">
        <f t="shared" si="0"/>
        <v>0</v>
      </c>
      <c r="E25" s="60">
        <v>1</v>
      </c>
      <c r="F25" s="31">
        <v>0</v>
      </c>
      <c r="G25" s="57">
        <f t="shared" si="1"/>
        <v>0</v>
      </c>
      <c r="H25" s="60">
        <v>0</v>
      </c>
      <c r="I25" s="31">
        <v>0</v>
      </c>
      <c r="J25" s="57">
        <f t="shared" si="2"/>
        <v>0</v>
      </c>
      <c r="K25" s="60">
        <v>0</v>
      </c>
      <c r="L25" s="31">
        <v>0</v>
      </c>
      <c r="M25" s="57">
        <f t="shared" si="3"/>
        <v>0</v>
      </c>
      <c r="N25" s="60">
        <v>0</v>
      </c>
      <c r="O25" s="31">
        <v>0</v>
      </c>
      <c r="P25" s="57">
        <f t="shared" si="4"/>
        <v>0</v>
      </c>
      <c r="Q25" s="31">
        <v>1</v>
      </c>
      <c r="R25" s="46">
        <v>0</v>
      </c>
      <c r="S25" s="57">
        <f t="shared" si="5"/>
        <v>0</v>
      </c>
      <c r="T25" s="31">
        <v>0</v>
      </c>
      <c r="U25" s="46">
        <v>0</v>
      </c>
      <c r="V25" s="57">
        <f t="shared" si="6"/>
        <v>0</v>
      </c>
      <c r="W25" s="31">
        <v>0</v>
      </c>
      <c r="X25" s="46">
        <v>0</v>
      </c>
      <c r="Y25" s="57">
        <f t="shared" si="7"/>
        <v>0</v>
      </c>
      <c r="Z25" s="31">
        <v>0</v>
      </c>
      <c r="AA25" s="46">
        <v>0</v>
      </c>
      <c r="AB25" s="57">
        <f t="shared" si="8"/>
        <v>0</v>
      </c>
      <c r="AC25" s="29"/>
      <c r="AD25" s="32"/>
    </row>
    <row r="26" spans="1:30" s="33" customFormat="1" ht="18" customHeight="1" x14ac:dyDescent="0.25">
      <c r="A26" s="52" t="s">
        <v>47</v>
      </c>
      <c r="B26" s="60">
        <v>60</v>
      </c>
      <c r="C26" s="31">
        <v>90</v>
      </c>
      <c r="D26" s="57">
        <f t="shared" si="0"/>
        <v>150</v>
      </c>
      <c r="E26" s="60">
        <v>22</v>
      </c>
      <c r="F26" s="31">
        <v>45</v>
      </c>
      <c r="G26" s="57">
        <f t="shared" si="1"/>
        <v>204.54545454545453</v>
      </c>
      <c r="H26" s="60">
        <v>1</v>
      </c>
      <c r="I26" s="31">
        <v>7</v>
      </c>
      <c r="J26" s="57">
        <f t="shared" si="2"/>
        <v>700</v>
      </c>
      <c r="K26" s="60">
        <v>1</v>
      </c>
      <c r="L26" s="31">
        <v>1</v>
      </c>
      <c r="M26" s="57">
        <f t="shared" si="3"/>
        <v>100</v>
      </c>
      <c r="N26" s="60">
        <v>1</v>
      </c>
      <c r="O26" s="31">
        <v>0</v>
      </c>
      <c r="P26" s="57">
        <f t="shared" si="4"/>
        <v>0</v>
      </c>
      <c r="Q26" s="31">
        <v>13</v>
      </c>
      <c r="R26" s="46">
        <v>13</v>
      </c>
      <c r="S26" s="57">
        <f t="shared" si="5"/>
        <v>100</v>
      </c>
      <c r="T26" s="31">
        <v>55</v>
      </c>
      <c r="U26" s="46">
        <v>64</v>
      </c>
      <c r="V26" s="57">
        <f t="shared" si="6"/>
        <v>116.36363636363636</v>
      </c>
      <c r="W26" s="31">
        <v>17</v>
      </c>
      <c r="X26" s="46">
        <v>30</v>
      </c>
      <c r="Y26" s="57">
        <f t="shared" si="7"/>
        <v>176.47058823529412</v>
      </c>
      <c r="Z26" s="31">
        <v>13</v>
      </c>
      <c r="AA26" s="46">
        <v>22</v>
      </c>
      <c r="AB26" s="57">
        <f t="shared" si="8"/>
        <v>169.23076923076923</v>
      </c>
      <c r="AC26" s="29"/>
      <c r="AD26" s="32"/>
    </row>
    <row r="27" spans="1:30" s="33" customFormat="1" ht="18" customHeight="1" x14ac:dyDescent="0.25">
      <c r="A27" s="52" t="s">
        <v>48</v>
      </c>
      <c r="B27" s="60">
        <v>23</v>
      </c>
      <c r="C27" s="31">
        <v>16</v>
      </c>
      <c r="D27" s="57">
        <f t="shared" si="0"/>
        <v>69.565217391304344</v>
      </c>
      <c r="E27" s="60">
        <v>5</v>
      </c>
      <c r="F27" s="31">
        <v>2</v>
      </c>
      <c r="G27" s="57">
        <f t="shared" si="1"/>
        <v>40</v>
      </c>
      <c r="H27" s="60">
        <v>3</v>
      </c>
      <c r="I27" s="31">
        <v>0</v>
      </c>
      <c r="J27" s="57">
        <f t="shared" si="2"/>
        <v>0</v>
      </c>
      <c r="K27" s="60">
        <v>0</v>
      </c>
      <c r="L27" s="31">
        <v>0</v>
      </c>
      <c r="M27" s="57">
        <f t="shared" si="3"/>
        <v>0</v>
      </c>
      <c r="N27" s="60">
        <v>0</v>
      </c>
      <c r="O27" s="31">
        <v>0</v>
      </c>
      <c r="P27" s="57">
        <f t="shared" si="4"/>
        <v>0</v>
      </c>
      <c r="Q27" s="31">
        <v>5</v>
      </c>
      <c r="R27" s="46">
        <v>2</v>
      </c>
      <c r="S27" s="57">
        <f t="shared" si="5"/>
        <v>40</v>
      </c>
      <c r="T27" s="31">
        <v>18</v>
      </c>
      <c r="U27" s="46">
        <v>16</v>
      </c>
      <c r="V27" s="57">
        <f t="shared" si="6"/>
        <v>88.888888888888886</v>
      </c>
      <c r="W27" s="31">
        <v>2</v>
      </c>
      <c r="X27" s="46">
        <v>2</v>
      </c>
      <c r="Y27" s="57">
        <f t="shared" si="7"/>
        <v>100</v>
      </c>
      <c r="Z27" s="31">
        <v>1</v>
      </c>
      <c r="AA27" s="46">
        <v>0</v>
      </c>
      <c r="AB27" s="57">
        <f t="shared" si="8"/>
        <v>0</v>
      </c>
      <c r="AC27" s="29"/>
      <c r="AD27" s="32"/>
    </row>
    <row r="28" spans="1:30" s="33" customFormat="1" ht="18" customHeight="1" x14ac:dyDescent="0.25">
      <c r="A28" s="54" t="s">
        <v>49</v>
      </c>
      <c r="B28" s="60">
        <v>11</v>
      </c>
      <c r="C28" s="31">
        <v>18</v>
      </c>
      <c r="D28" s="57">
        <f t="shared" si="0"/>
        <v>163.63636363636365</v>
      </c>
      <c r="E28" s="60">
        <v>6</v>
      </c>
      <c r="F28" s="31">
        <v>13</v>
      </c>
      <c r="G28" s="57">
        <f t="shared" si="1"/>
        <v>216.66666666666666</v>
      </c>
      <c r="H28" s="60">
        <v>3</v>
      </c>
      <c r="I28" s="31">
        <v>3</v>
      </c>
      <c r="J28" s="57">
        <f t="shared" si="2"/>
        <v>100</v>
      </c>
      <c r="K28" s="60">
        <v>0</v>
      </c>
      <c r="L28" s="31">
        <v>0</v>
      </c>
      <c r="M28" s="57">
        <f t="shared" si="3"/>
        <v>0</v>
      </c>
      <c r="N28" s="60">
        <v>0</v>
      </c>
      <c r="O28" s="31">
        <v>0</v>
      </c>
      <c r="P28" s="57">
        <f t="shared" si="4"/>
        <v>0</v>
      </c>
      <c r="Q28" s="31">
        <v>6</v>
      </c>
      <c r="R28" s="46">
        <v>12</v>
      </c>
      <c r="S28" s="57">
        <f t="shared" si="5"/>
        <v>200</v>
      </c>
      <c r="T28" s="31">
        <v>8</v>
      </c>
      <c r="U28" s="46">
        <v>12</v>
      </c>
      <c r="V28" s="57">
        <f t="shared" si="6"/>
        <v>150</v>
      </c>
      <c r="W28" s="31">
        <v>4</v>
      </c>
      <c r="X28" s="46">
        <v>8</v>
      </c>
      <c r="Y28" s="57">
        <f t="shared" si="7"/>
        <v>200</v>
      </c>
      <c r="Z28" s="31">
        <v>4</v>
      </c>
      <c r="AA28" s="46">
        <v>5</v>
      </c>
      <c r="AB28" s="57">
        <f t="shared" si="8"/>
        <v>125</v>
      </c>
      <c r="AC28" s="29"/>
      <c r="AD28" s="32"/>
    </row>
    <row r="29" spans="1:30" x14ac:dyDescent="0.2">
      <c r="A29" s="35"/>
      <c r="B29" s="35"/>
      <c r="C29" s="35"/>
      <c r="D29" s="35"/>
      <c r="E29" s="36"/>
      <c r="F29" s="35"/>
      <c r="G29" s="35"/>
      <c r="H29" s="35"/>
      <c r="I29" s="35"/>
      <c r="J29" s="35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30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30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30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1:25" x14ac:dyDescent="0.2"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1:25" x14ac:dyDescent="0.2"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1:25" x14ac:dyDescent="0.2"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1:25" x14ac:dyDescent="0.2"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1:25" x14ac:dyDescent="0.2"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1:25" x14ac:dyDescent="0.2"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1:25" x14ac:dyDescent="0.2"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1:25" x14ac:dyDescent="0.2"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1:25" x14ac:dyDescent="0.2"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1:25" x14ac:dyDescent="0.2"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1:25" x14ac:dyDescent="0.2"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1:25" x14ac:dyDescent="0.2"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1:25" x14ac:dyDescent="0.2"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1:25" x14ac:dyDescent="0.2"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1:25" x14ac:dyDescent="0.2"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</sheetData>
  <mergeCells count="41"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B1:M1"/>
    <mergeCell ref="X1:Y1"/>
    <mergeCell ref="X2:Y2"/>
    <mergeCell ref="Z2:AA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B4:B5"/>
    <mergeCell ref="C4:C5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13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view="pageBreakPreview" zoomScale="80" zoomScaleNormal="70" zoomScaleSheetLayoutView="80" workbookViewId="0">
      <selection activeCell="B17" sqref="B17"/>
    </sheetView>
  </sheetViews>
  <sheetFormatPr defaultColWidth="8" defaultRowHeight="12.75" x14ac:dyDescent="0.2"/>
  <cols>
    <col min="1" max="1" width="60.85546875" style="2" customWidth="1"/>
    <col min="2" max="3" width="18.285156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26.25" customHeight="1" x14ac:dyDescent="0.2">
      <c r="A1" s="69" t="s">
        <v>53</v>
      </c>
      <c r="B1" s="69"/>
      <c r="C1" s="69"/>
      <c r="D1" s="69"/>
      <c r="E1" s="69"/>
    </row>
    <row r="2" spans="1:11" ht="28.5" customHeight="1" x14ac:dyDescent="0.2">
      <c r="A2" s="69" t="s">
        <v>24</v>
      </c>
      <c r="B2" s="69"/>
      <c r="C2" s="69"/>
      <c r="D2" s="69"/>
      <c r="E2" s="69"/>
    </row>
    <row r="3" spans="1:11" s="3" customFormat="1" ht="23.25" customHeight="1" x14ac:dyDescent="0.25">
      <c r="A3" s="74" t="s">
        <v>0</v>
      </c>
      <c r="B3" s="70" t="s">
        <v>71</v>
      </c>
      <c r="C3" s="70" t="s">
        <v>72</v>
      </c>
      <c r="D3" s="72" t="s">
        <v>1</v>
      </c>
      <c r="E3" s="73"/>
    </row>
    <row r="4" spans="1:11" s="3" customFormat="1" ht="42" customHeight="1" x14ac:dyDescent="0.25">
      <c r="A4" s="75"/>
      <c r="B4" s="71"/>
      <c r="C4" s="71"/>
      <c r="D4" s="4" t="s">
        <v>2</v>
      </c>
      <c r="E4" s="5" t="s">
        <v>61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31.5" customHeight="1" x14ac:dyDescent="0.25">
      <c r="A6" s="9" t="s">
        <v>54</v>
      </c>
      <c r="B6" s="58">
        <f>'10'!B7</f>
        <v>20851</v>
      </c>
      <c r="C6" s="58">
        <f>'10'!C7</f>
        <v>19625</v>
      </c>
      <c r="D6" s="55">
        <f>IF(B6=0,0,C6/B6)*100</f>
        <v>94.120186082202295</v>
      </c>
      <c r="E6" s="49">
        <f>C6-B6</f>
        <v>-1226</v>
      </c>
      <c r="K6" s="11"/>
    </row>
    <row r="7" spans="1:11" s="3" customFormat="1" ht="31.5" customHeight="1" x14ac:dyDescent="0.25">
      <c r="A7" s="9" t="s">
        <v>55</v>
      </c>
      <c r="B7" s="58">
        <f>'10'!E7</f>
        <v>4607</v>
      </c>
      <c r="C7" s="58">
        <f>'10'!F7</f>
        <v>5530</v>
      </c>
      <c r="D7" s="55">
        <f t="shared" ref="D7:D11" si="0">IF(B7=0,0,C7/B7)*100</f>
        <v>120.03472975906229</v>
      </c>
      <c r="E7" s="49">
        <f t="shared" ref="E7:E11" si="1">C7-B7</f>
        <v>923</v>
      </c>
      <c r="K7" s="11"/>
    </row>
    <row r="8" spans="1:11" s="3" customFormat="1" ht="54.75" customHeight="1" x14ac:dyDescent="0.25">
      <c r="A8" s="12" t="s">
        <v>56</v>
      </c>
      <c r="B8" s="58">
        <f>'10'!H7</f>
        <v>2005</v>
      </c>
      <c r="C8" s="58">
        <f>'10'!I7</f>
        <v>949</v>
      </c>
      <c r="D8" s="55">
        <f t="shared" si="0"/>
        <v>47.331670822942648</v>
      </c>
      <c r="E8" s="49">
        <f t="shared" si="1"/>
        <v>-1056</v>
      </c>
      <c r="K8" s="11"/>
    </row>
    <row r="9" spans="1:11" s="3" customFormat="1" ht="35.25" customHeight="1" x14ac:dyDescent="0.25">
      <c r="A9" s="13" t="s">
        <v>57</v>
      </c>
      <c r="B9" s="58">
        <f>'10'!K7</f>
        <v>246</v>
      </c>
      <c r="C9" s="58">
        <f>'10'!L7</f>
        <v>163</v>
      </c>
      <c r="D9" s="55">
        <f t="shared" si="0"/>
        <v>66.260162601626021</v>
      </c>
      <c r="E9" s="49">
        <f t="shared" si="1"/>
        <v>-83</v>
      </c>
      <c r="K9" s="11"/>
    </row>
    <row r="10" spans="1:11" s="3" customFormat="1" ht="45.75" customHeight="1" x14ac:dyDescent="0.25">
      <c r="A10" s="13" t="s">
        <v>20</v>
      </c>
      <c r="B10" s="58">
        <f>'10'!N7</f>
        <v>140</v>
      </c>
      <c r="C10" s="58">
        <f>'10'!O7</f>
        <v>104</v>
      </c>
      <c r="D10" s="55">
        <f t="shared" si="0"/>
        <v>74.285714285714292</v>
      </c>
      <c r="E10" s="49">
        <f t="shared" si="1"/>
        <v>-36</v>
      </c>
      <c r="K10" s="11"/>
    </row>
    <row r="11" spans="1:11" s="3" customFormat="1" ht="55.5" customHeight="1" x14ac:dyDescent="0.25">
      <c r="A11" s="13" t="s">
        <v>58</v>
      </c>
      <c r="B11" s="58">
        <f>'10'!Q7</f>
        <v>4021</v>
      </c>
      <c r="C11" s="58">
        <f>'10'!R7</f>
        <v>4295</v>
      </c>
      <c r="D11" s="55">
        <f t="shared" si="0"/>
        <v>106.81422531708532</v>
      </c>
      <c r="E11" s="49">
        <f t="shared" si="1"/>
        <v>274</v>
      </c>
      <c r="K11" s="11"/>
    </row>
    <row r="12" spans="1:11" s="3" customFormat="1" ht="12.75" customHeight="1" x14ac:dyDescent="0.25">
      <c r="A12" s="76" t="s">
        <v>4</v>
      </c>
      <c r="B12" s="77"/>
      <c r="C12" s="77"/>
      <c r="D12" s="77"/>
      <c r="E12" s="77"/>
      <c r="K12" s="11"/>
    </row>
    <row r="13" spans="1:11" s="3" customFormat="1" ht="15" customHeight="1" x14ac:dyDescent="0.25">
      <c r="A13" s="78"/>
      <c r="B13" s="79"/>
      <c r="C13" s="79"/>
      <c r="D13" s="79"/>
      <c r="E13" s="79"/>
      <c r="K13" s="11"/>
    </row>
    <row r="14" spans="1:11" s="3" customFormat="1" ht="20.25" customHeight="1" x14ac:dyDescent="0.25">
      <c r="A14" s="74" t="s">
        <v>0</v>
      </c>
      <c r="B14" s="80" t="s">
        <v>73</v>
      </c>
      <c r="C14" s="80" t="s">
        <v>74</v>
      </c>
      <c r="D14" s="72" t="s">
        <v>1</v>
      </c>
      <c r="E14" s="73"/>
      <c r="K14" s="11"/>
    </row>
    <row r="15" spans="1:11" ht="35.25" customHeight="1" x14ac:dyDescent="0.2">
      <c r="A15" s="75"/>
      <c r="B15" s="80"/>
      <c r="C15" s="80"/>
      <c r="D15" s="4" t="s">
        <v>2</v>
      </c>
      <c r="E15" s="5" t="s">
        <v>61</v>
      </c>
      <c r="K15" s="11"/>
    </row>
    <row r="16" spans="1:11" ht="24" customHeight="1" x14ac:dyDescent="0.2">
      <c r="A16" s="9" t="s">
        <v>54</v>
      </c>
      <c r="B16" s="59">
        <f>'10'!T7</f>
        <v>18313</v>
      </c>
      <c r="C16" s="59">
        <f>'10'!U7</f>
        <v>16155</v>
      </c>
      <c r="D16" s="48">
        <f t="shared" ref="D16:D18" si="2">C16/B16%</f>
        <v>88.216021405558891</v>
      </c>
      <c r="E16" s="49">
        <f t="shared" ref="E16:E18" si="3">C16-B16</f>
        <v>-2158</v>
      </c>
      <c r="K16" s="11"/>
    </row>
    <row r="17" spans="1:11" ht="25.5" customHeight="1" x14ac:dyDescent="0.2">
      <c r="A17" s="1" t="s">
        <v>55</v>
      </c>
      <c r="B17" s="59">
        <f>'10'!W7</f>
        <v>2968</v>
      </c>
      <c r="C17" s="59">
        <f>'10'!X7</f>
        <v>3515</v>
      </c>
      <c r="D17" s="48">
        <f t="shared" si="2"/>
        <v>118.42991913746631</v>
      </c>
      <c r="E17" s="49">
        <f t="shared" si="3"/>
        <v>547</v>
      </c>
      <c r="K17" s="11"/>
    </row>
    <row r="18" spans="1:11" ht="33.75" customHeight="1" x14ac:dyDescent="0.2">
      <c r="A18" s="1" t="s">
        <v>59</v>
      </c>
      <c r="B18" s="59">
        <f>'10'!Z7</f>
        <v>2498</v>
      </c>
      <c r="C18" s="59">
        <f>'10'!AA7</f>
        <v>2927</v>
      </c>
      <c r="D18" s="48">
        <f t="shared" si="2"/>
        <v>117.17373899119295</v>
      </c>
      <c r="E18" s="49">
        <f t="shared" si="3"/>
        <v>429</v>
      </c>
      <c r="K18" s="11"/>
    </row>
  </sheetData>
  <mergeCells count="11">
    <mergeCell ref="A14:A15"/>
    <mergeCell ref="B14:B15"/>
    <mergeCell ref="C14:C15"/>
    <mergeCell ref="D14:E14"/>
    <mergeCell ref="A2:E2"/>
    <mergeCell ref="A12:E13"/>
    <mergeCell ref="A1:E1"/>
    <mergeCell ref="A3:A4"/>
    <mergeCell ref="B3:B4"/>
    <mergeCell ref="C3:C4"/>
    <mergeCell ref="D3:E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25</vt:i4>
      </vt:variant>
    </vt:vector>
  </HeadingPairs>
  <TitlesOfParts>
    <vt:vector size="4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Басанець Т.В.</cp:lastModifiedBy>
  <cp:lastPrinted>2021-01-19T15:43:43Z</cp:lastPrinted>
  <dcterms:created xsi:type="dcterms:W3CDTF">2020-12-10T10:35:03Z</dcterms:created>
  <dcterms:modified xsi:type="dcterms:W3CDTF">2021-04-15T05:32:22Z</dcterms:modified>
</cp:coreProperties>
</file>